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157A291B-41E2-406B-B46C-C590506A6D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ći dio - sažetak" sheetId="7" r:id="rId1"/>
    <sheet name="Prihodi prema ekonomskoj klas" sheetId="8" r:id="rId2"/>
    <sheet name="Rashodi prema ekonomskoj klasif" sheetId="9" r:id="rId3"/>
    <sheet name="Prihodi prema izvorima financir" sheetId="10" r:id="rId4"/>
    <sheet name="Rashodi prema izvorima financir" sheetId="31" r:id="rId5"/>
    <sheet name="Rashodi prema funcijskoj klas" sheetId="12" r:id="rId6"/>
    <sheet name="Posebni dio polugodišnjeg izvje" sheetId="30" r:id="rId7"/>
    <sheet name="Obrazloženje - Opći dio" sheetId="32" r:id="rId8"/>
  </sheets>
  <definedNames>
    <definedName name="_xlnm.Print_Titles" localSheetId="6">'Posebni dio polugodišnjeg izvje'!$1:$1</definedName>
    <definedName name="_xlnm.Print_Titles" localSheetId="3">'Prihodi prema izvorima financir'!#REF!</definedName>
    <definedName name="_xlnm.Print_Titles" localSheetId="2">'Rashodi prema ekonomskoj klasif'!#REF!</definedName>
    <definedName name="_xlnm.Print_Titles" localSheetId="5">'Rashodi prema funcijskoj klas'!$1:$1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9" i="8" l="1"/>
  <c r="E147" i="30"/>
  <c r="F147" i="30"/>
  <c r="E213" i="30" l="1"/>
  <c r="E212" i="30"/>
  <c r="E208" i="30"/>
  <c r="E205" i="30"/>
  <c r="E204" i="30"/>
  <c r="E201" i="30"/>
  <c r="F201" i="30"/>
  <c r="E200" i="30"/>
  <c r="F200" i="30"/>
  <c r="E198" i="30"/>
  <c r="F198" i="30"/>
  <c r="E196" i="30"/>
  <c r="F196" i="30"/>
  <c r="E194" i="30"/>
  <c r="F194" i="30"/>
  <c r="E195" i="30"/>
  <c r="F195" i="30"/>
  <c r="E193" i="30"/>
  <c r="F193" i="30"/>
  <c r="E5" i="10"/>
  <c r="E12" i="8"/>
  <c r="E27" i="30"/>
  <c r="F27" i="30"/>
  <c r="E25" i="30"/>
  <c r="F25" i="30"/>
  <c r="H13" i="31" l="1"/>
  <c r="H15" i="31"/>
  <c r="H25" i="31"/>
  <c r="H22" i="31"/>
  <c r="C5" i="10"/>
  <c r="D5" i="10"/>
  <c r="C12" i="31"/>
  <c r="D12" i="31"/>
  <c r="E12" i="31"/>
  <c r="H14" i="31"/>
  <c r="H16" i="31"/>
  <c r="H17" i="31"/>
  <c r="H18" i="31"/>
  <c r="H19" i="31"/>
  <c r="H20" i="31"/>
  <c r="H21" i="31"/>
  <c r="H23" i="31"/>
  <c r="H24" i="31"/>
  <c r="H14" i="10"/>
  <c r="G14" i="10"/>
  <c r="F14" i="10"/>
  <c r="G21" i="31"/>
  <c r="F21" i="31"/>
  <c r="C11" i="9"/>
  <c r="C11" i="8"/>
  <c r="C14" i="7"/>
  <c r="C11" i="7"/>
  <c r="G93" i="32"/>
  <c r="G94" i="32"/>
  <c r="G95" i="32"/>
  <c r="G96" i="32"/>
  <c r="G97" i="32"/>
  <c r="G98" i="32"/>
  <c r="G99" i="32"/>
  <c r="G100" i="32"/>
  <c r="G101" i="32"/>
  <c r="G102" i="32"/>
  <c r="G103" i="32"/>
  <c r="G104" i="32"/>
  <c r="G105" i="32"/>
  <c r="G106" i="32"/>
  <c r="G107" i="32"/>
  <c r="G108" i="32"/>
  <c r="G109" i="32"/>
  <c r="G110" i="32"/>
  <c r="G111" i="32"/>
  <c r="G112" i="32"/>
  <c r="G113" i="32"/>
  <c r="G114" i="32"/>
  <c r="G115" i="32"/>
  <c r="G116" i="32"/>
  <c r="G117" i="32"/>
  <c r="G118" i="32"/>
  <c r="G88" i="32"/>
  <c r="G87" i="32"/>
  <c r="G85" i="32"/>
  <c r="G84" i="32"/>
  <c r="G64" i="32"/>
  <c r="G54" i="32"/>
  <c r="G53" i="32"/>
  <c r="H13" i="32"/>
  <c r="H14" i="32"/>
  <c r="H15" i="32"/>
  <c r="H16" i="32"/>
  <c r="H17" i="32"/>
  <c r="H18" i="32"/>
  <c r="H19" i="32"/>
  <c r="H20" i="32"/>
  <c r="H21" i="32"/>
  <c r="H22" i="32"/>
  <c r="H23" i="32"/>
  <c r="H24" i="32"/>
  <c r="H25" i="32"/>
  <c r="H26" i="32"/>
  <c r="H27" i="32"/>
  <c r="H28" i="32"/>
  <c r="H29" i="32"/>
  <c r="H30" i="32"/>
  <c r="H31" i="32"/>
  <c r="H32" i="32"/>
  <c r="H33" i="32"/>
  <c r="H34" i="32"/>
  <c r="H35" i="32"/>
  <c r="H36" i="32"/>
  <c r="H37" i="32"/>
  <c r="H38" i="32"/>
  <c r="H39" i="32"/>
  <c r="H40" i="32"/>
  <c r="H41" i="32"/>
  <c r="H42" i="32"/>
  <c r="H43" i="32"/>
  <c r="G42" i="32"/>
  <c r="G43" i="32"/>
  <c r="G14" i="32"/>
  <c r="G15" i="32"/>
  <c r="G16" i="32"/>
  <c r="G17" i="32"/>
  <c r="G18" i="32"/>
  <c r="G19" i="32"/>
  <c r="G20" i="32"/>
  <c r="G21" i="32"/>
  <c r="G22" i="32"/>
  <c r="G23" i="32"/>
  <c r="G24" i="32"/>
  <c r="G25" i="32"/>
  <c r="G26" i="32"/>
  <c r="G27" i="32"/>
  <c r="G28" i="32"/>
  <c r="G29" i="32"/>
  <c r="G30" i="32"/>
  <c r="G31" i="32"/>
  <c r="G32" i="32"/>
  <c r="G33" i="32"/>
  <c r="G34" i="32"/>
  <c r="G35" i="32"/>
  <c r="G36" i="32"/>
  <c r="G37" i="32"/>
  <c r="G38" i="32"/>
  <c r="G39" i="32"/>
  <c r="G40" i="32"/>
  <c r="G41" i="32"/>
  <c r="F39" i="32"/>
  <c r="F38" i="32"/>
  <c r="F226" i="30"/>
  <c r="F227" i="30"/>
  <c r="F228" i="30"/>
  <c r="F229" i="30"/>
  <c r="F230" i="30"/>
  <c r="F231" i="30"/>
  <c r="F232" i="30"/>
  <c r="F233" i="30"/>
  <c r="F234" i="30"/>
  <c r="F235" i="30"/>
  <c r="F236" i="30"/>
  <c r="F237" i="30"/>
  <c r="F238" i="30"/>
  <c r="F239" i="30"/>
  <c r="E226" i="30"/>
  <c r="E199" i="30"/>
  <c r="F199" i="30"/>
  <c r="E197" i="30"/>
  <c r="F197" i="30"/>
  <c r="E177" i="30"/>
  <c r="E38" i="30"/>
  <c r="F38" i="30"/>
  <c r="E37" i="30"/>
  <c r="F37" i="30"/>
  <c r="E36" i="30"/>
  <c r="F36" i="30"/>
  <c r="E35" i="30"/>
  <c r="F35" i="30"/>
  <c r="E34" i="30"/>
  <c r="F34" i="30"/>
  <c r="E33" i="30"/>
  <c r="F33" i="30"/>
  <c r="E32" i="30"/>
  <c r="F32" i="30"/>
  <c r="F31" i="30"/>
  <c r="E31" i="30"/>
  <c r="E23" i="30"/>
  <c r="F23" i="30"/>
  <c r="G13" i="9" l="1"/>
  <c r="G14" i="9"/>
  <c r="G15" i="9"/>
  <c r="F34" i="8"/>
  <c r="G34" i="8"/>
  <c r="H34" i="8"/>
  <c r="F33" i="8"/>
  <c r="G33" i="8"/>
  <c r="H33" i="8"/>
  <c r="F32" i="8"/>
  <c r="G32" i="8"/>
  <c r="H32" i="8"/>
  <c r="F31" i="8"/>
  <c r="G31" i="8"/>
  <c r="H31" i="8"/>
  <c r="F17" i="8"/>
  <c r="G17" i="8"/>
  <c r="H17" i="8"/>
  <c r="F16" i="8"/>
  <c r="G16" i="8"/>
  <c r="H16" i="8"/>
  <c r="D48" i="32" l="1"/>
  <c r="H118" i="32"/>
  <c r="H117" i="32"/>
  <c r="H116" i="32"/>
  <c r="F112" i="32"/>
  <c r="H112" i="32"/>
  <c r="H108" i="32"/>
  <c r="H107" i="32"/>
  <c r="H105" i="32"/>
  <c r="H104" i="32"/>
  <c r="H103" i="32"/>
  <c r="H101" i="32"/>
  <c r="H100" i="32"/>
  <c r="H99" i="32"/>
  <c r="H98" i="32"/>
  <c r="F97" i="32"/>
  <c r="H97" i="32"/>
  <c r="F96" i="32"/>
  <c r="H96" i="32"/>
  <c r="H93" i="32"/>
  <c r="H88" i="32"/>
  <c r="H54" i="32"/>
  <c r="H53" i="32"/>
  <c r="F43" i="32"/>
  <c r="F42" i="32"/>
  <c r="F41" i="32"/>
  <c r="F33" i="32"/>
  <c r="F32" i="32"/>
  <c r="F31" i="32"/>
  <c r="F30" i="32"/>
  <c r="F25" i="32"/>
  <c r="F24" i="32"/>
  <c r="F23" i="32"/>
  <c r="F19" i="32"/>
  <c r="F18" i="32"/>
  <c r="F118" i="30" l="1"/>
  <c r="F119" i="30"/>
  <c r="F120" i="30"/>
  <c r="F121" i="30"/>
  <c r="E118" i="30"/>
  <c r="E119" i="30"/>
  <c r="E120" i="30"/>
  <c r="E121" i="30"/>
  <c r="F97" i="30"/>
  <c r="F98" i="30"/>
  <c r="F99" i="30"/>
  <c r="F100" i="30"/>
  <c r="F101" i="30"/>
  <c r="F102" i="30"/>
  <c r="F103" i="30"/>
  <c r="F104" i="30"/>
  <c r="F105" i="30"/>
  <c r="F106" i="30"/>
  <c r="F107" i="30"/>
  <c r="F108" i="30"/>
  <c r="F109" i="30"/>
  <c r="F110" i="30"/>
  <c r="F111" i="30"/>
  <c r="F112" i="30"/>
  <c r="F113" i="30"/>
  <c r="F114" i="30"/>
  <c r="E97" i="30"/>
  <c r="E98" i="30"/>
  <c r="E99" i="30"/>
  <c r="E100" i="30"/>
  <c r="E101" i="30"/>
  <c r="E102" i="30"/>
  <c r="E103" i="30"/>
  <c r="E104" i="30"/>
  <c r="E105" i="30"/>
  <c r="E106" i="30"/>
  <c r="E107" i="30"/>
  <c r="E108" i="30"/>
  <c r="E109" i="30"/>
  <c r="E110" i="30"/>
  <c r="E111" i="30"/>
  <c r="E112" i="30"/>
  <c r="E113" i="30"/>
  <c r="E114" i="30"/>
  <c r="F90" i="30"/>
  <c r="F91" i="30"/>
  <c r="E90" i="30"/>
  <c r="E91" i="30"/>
  <c r="G64" i="9"/>
  <c r="H64" i="9"/>
  <c r="H57" i="9"/>
  <c r="H58" i="9"/>
  <c r="G57" i="9"/>
  <c r="G58" i="9"/>
  <c r="F118" i="32" l="1"/>
  <c r="F117" i="32"/>
  <c r="F116" i="32"/>
  <c r="H115" i="32"/>
  <c r="F115" i="32"/>
  <c r="H114" i="32"/>
  <c r="F114" i="32"/>
  <c r="H113" i="32"/>
  <c r="F113" i="32"/>
  <c r="H111" i="32"/>
  <c r="F111" i="32"/>
  <c r="H110" i="32"/>
  <c r="F110" i="32"/>
  <c r="H109" i="32"/>
  <c r="F109" i="32"/>
  <c r="F108" i="32"/>
  <c r="F107" i="32"/>
  <c r="H106" i="32"/>
  <c r="F106" i="32"/>
  <c r="F105" i="32"/>
  <c r="F104" i="32"/>
  <c r="F103" i="32"/>
  <c r="H102" i="32"/>
  <c r="F102" i="32"/>
  <c r="F101" i="32"/>
  <c r="F100" i="32"/>
  <c r="F99" i="32"/>
  <c r="F98" i="32"/>
  <c r="H95" i="32"/>
  <c r="F95" i="32"/>
  <c r="H94" i="32"/>
  <c r="F94" i="32"/>
  <c r="F93" i="32"/>
  <c r="H92" i="32"/>
  <c r="G92" i="32"/>
  <c r="F92" i="32"/>
  <c r="H91" i="32"/>
  <c r="G91" i="32"/>
  <c r="F91" i="32"/>
  <c r="H90" i="32"/>
  <c r="G90" i="32"/>
  <c r="F90" i="32"/>
  <c r="H89" i="32"/>
  <c r="G89" i="32"/>
  <c r="F89" i="32"/>
  <c r="F88" i="32"/>
  <c r="H87" i="32"/>
  <c r="F87" i="32"/>
  <c r="H86" i="32"/>
  <c r="G86" i="32"/>
  <c r="F86" i="32"/>
  <c r="H85" i="32"/>
  <c r="F85" i="32"/>
  <c r="H84" i="32"/>
  <c r="F84" i="32"/>
  <c r="H83" i="32"/>
  <c r="G83" i="32"/>
  <c r="F83" i="32"/>
  <c r="H82" i="32"/>
  <c r="G82" i="32"/>
  <c r="F82" i="32"/>
  <c r="H81" i="32"/>
  <c r="G81" i="32"/>
  <c r="F81" i="32"/>
  <c r="H80" i="32"/>
  <c r="G80" i="32"/>
  <c r="F80" i="32"/>
  <c r="H79" i="32"/>
  <c r="G79" i="32"/>
  <c r="F79" i="32"/>
  <c r="H78" i="32"/>
  <c r="G78" i="32"/>
  <c r="F78" i="32"/>
  <c r="H77" i="32"/>
  <c r="G77" i="32"/>
  <c r="F77" i="32"/>
  <c r="H76" i="32"/>
  <c r="G76" i="32"/>
  <c r="F76" i="32"/>
  <c r="H75" i="32"/>
  <c r="G75" i="32"/>
  <c r="F75" i="32"/>
  <c r="H74" i="32"/>
  <c r="G74" i="32"/>
  <c r="F74" i="32"/>
  <c r="H73" i="32"/>
  <c r="G73" i="32"/>
  <c r="F73" i="32"/>
  <c r="H72" i="32"/>
  <c r="G72" i="32"/>
  <c r="F72" i="32"/>
  <c r="H71" i="32"/>
  <c r="G71" i="32"/>
  <c r="F71" i="32"/>
  <c r="H70" i="32"/>
  <c r="G70" i="32"/>
  <c r="F70" i="32"/>
  <c r="H69" i="32"/>
  <c r="G69" i="32"/>
  <c r="F69" i="32"/>
  <c r="H68" i="32"/>
  <c r="G68" i="32"/>
  <c r="F68" i="32"/>
  <c r="H67" i="32"/>
  <c r="G67" i="32"/>
  <c r="F67" i="32"/>
  <c r="H66" i="32"/>
  <c r="G66" i="32"/>
  <c r="F66" i="32"/>
  <c r="H65" i="32"/>
  <c r="G65" i="32"/>
  <c r="F65" i="32"/>
  <c r="H64" i="32"/>
  <c r="F64" i="32"/>
  <c r="H63" i="32"/>
  <c r="G63" i="32"/>
  <c r="F63" i="32"/>
  <c r="H62" i="32"/>
  <c r="G62" i="32"/>
  <c r="F62" i="32"/>
  <c r="H61" i="32"/>
  <c r="G61" i="32"/>
  <c r="F61" i="32"/>
  <c r="H60" i="32"/>
  <c r="G60" i="32"/>
  <c r="F60" i="32"/>
  <c r="H59" i="32"/>
  <c r="G59" i="32"/>
  <c r="F59" i="32"/>
  <c r="H58" i="32"/>
  <c r="G58" i="32"/>
  <c r="F58" i="32"/>
  <c r="H57" i="32"/>
  <c r="G57" i="32"/>
  <c r="F57" i="32"/>
  <c r="H56" i="32"/>
  <c r="G56" i="32"/>
  <c r="F56" i="32"/>
  <c r="H55" i="32"/>
  <c r="G55" i="32"/>
  <c r="F55" i="32"/>
  <c r="F54" i="32"/>
  <c r="F53" i="32"/>
  <c r="H52" i="32"/>
  <c r="G52" i="32"/>
  <c r="F52" i="32"/>
  <c r="H51" i="32"/>
  <c r="G51" i="32"/>
  <c r="F51" i="32"/>
  <c r="H50" i="32"/>
  <c r="G50" i="32"/>
  <c r="F50" i="32"/>
  <c r="H49" i="32"/>
  <c r="G49" i="32"/>
  <c r="F49" i="32"/>
  <c r="F48" i="32"/>
  <c r="H48" i="32"/>
  <c r="F40" i="32"/>
  <c r="F37" i="32"/>
  <c r="F36" i="32"/>
  <c r="F35" i="32"/>
  <c r="F34" i="32"/>
  <c r="F29" i="32"/>
  <c r="F28" i="32"/>
  <c r="F27" i="32"/>
  <c r="F26" i="32"/>
  <c r="F22" i="32"/>
  <c r="F21" i="32"/>
  <c r="F20" i="32"/>
  <c r="F17" i="32"/>
  <c r="F16" i="32"/>
  <c r="F15" i="32"/>
  <c r="F14" i="32"/>
  <c r="G13" i="32"/>
  <c r="F13" i="32"/>
  <c r="H12" i="32"/>
  <c r="G12" i="32"/>
  <c r="F12" i="32"/>
  <c r="H11" i="32"/>
  <c r="C11" i="32"/>
  <c r="E240" i="30"/>
  <c r="E225" i="30"/>
  <c r="E220" i="30"/>
  <c r="E219" i="30"/>
  <c r="E218" i="30"/>
  <c r="E217" i="30"/>
  <c r="E188" i="30"/>
  <c r="E189" i="30"/>
  <c r="E190" i="30"/>
  <c r="E191" i="30"/>
  <c r="E192" i="30"/>
  <c r="E202" i="30"/>
  <c r="E203" i="30"/>
  <c r="E206" i="30"/>
  <c r="E207" i="30"/>
  <c r="E209" i="30"/>
  <c r="E210" i="30"/>
  <c r="E211" i="30"/>
  <c r="E187" i="30"/>
  <c r="E186" i="30"/>
  <c r="E185" i="30"/>
  <c r="E184" i="30"/>
  <c r="E183" i="30"/>
  <c r="E182" i="30"/>
  <c r="E173" i="30"/>
  <c r="E174" i="30"/>
  <c r="E175" i="30"/>
  <c r="E176" i="30"/>
  <c r="E178" i="30"/>
  <c r="E179" i="30"/>
  <c r="E180" i="30"/>
  <c r="E181" i="30"/>
  <c r="E172" i="30"/>
  <c r="E171" i="30"/>
  <c r="E160" i="30"/>
  <c r="E161" i="30"/>
  <c r="E162" i="30"/>
  <c r="E163" i="30"/>
  <c r="E164" i="30"/>
  <c r="E165" i="30"/>
  <c r="E166" i="30"/>
  <c r="E167" i="30"/>
  <c r="E168" i="30"/>
  <c r="E169" i="30"/>
  <c r="E170" i="30"/>
  <c r="E159" i="30"/>
  <c r="E158" i="30"/>
  <c r="E127" i="30"/>
  <c r="E128" i="30"/>
  <c r="E129" i="30"/>
  <c r="E130" i="30"/>
  <c r="E131" i="30"/>
  <c r="E132" i="30"/>
  <c r="E133" i="30"/>
  <c r="E134" i="30"/>
  <c r="E135" i="30"/>
  <c r="E136" i="30"/>
  <c r="E137" i="30"/>
  <c r="E138" i="30"/>
  <c r="E139" i="30"/>
  <c r="E140" i="30"/>
  <c r="E141" i="30"/>
  <c r="E142" i="30"/>
  <c r="E143" i="30"/>
  <c r="E144" i="30"/>
  <c r="E145" i="30"/>
  <c r="E146" i="30"/>
  <c r="E148" i="30"/>
  <c r="E149" i="30"/>
  <c r="E150" i="30"/>
  <c r="E151" i="30"/>
  <c r="E152" i="30"/>
  <c r="E153" i="30"/>
  <c r="E154" i="30"/>
  <c r="E155" i="30"/>
  <c r="E156" i="30"/>
  <c r="E157" i="30"/>
  <c r="E126" i="30"/>
  <c r="E125" i="30"/>
  <c r="E124" i="30"/>
  <c r="E123" i="30"/>
  <c r="E122" i="30"/>
  <c r="E116" i="30"/>
  <c r="E117" i="30"/>
  <c r="E115" i="30"/>
  <c r="E93" i="30"/>
  <c r="E94" i="30"/>
  <c r="E95" i="30"/>
  <c r="E96" i="30"/>
  <c r="E92" i="30"/>
  <c r="E89" i="30"/>
  <c r="E88" i="30"/>
  <c r="E87" i="30"/>
  <c r="E86" i="30"/>
  <c r="E82" i="30"/>
  <c r="E83" i="30"/>
  <c r="E84" i="30"/>
  <c r="E85" i="30"/>
  <c r="E81" i="30"/>
  <c r="E80" i="30"/>
  <c r="E52" i="30"/>
  <c r="E53" i="30"/>
  <c r="E54" i="30"/>
  <c r="E55" i="30"/>
  <c r="E56" i="30"/>
  <c r="E57" i="30"/>
  <c r="E58" i="30"/>
  <c r="E59" i="30"/>
  <c r="E60" i="30"/>
  <c r="E61" i="30"/>
  <c r="E62" i="30"/>
  <c r="E63" i="30"/>
  <c r="E64" i="30"/>
  <c r="E65" i="30"/>
  <c r="E66" i="30"/>
  <c r="E67" i="30"/>
  <c r="E68" i="30"/>
  <c r="E69" i="30"/>
  <c r="E70" i="30"/>
  <c r="E71" i="30"/>
  <c r="E72" i="30"/>
  <c r="E73" i="30"/>
  <c r="E74" i="30"/>
  <c r="E75" i="30"/>
  <c r="E76" i="30"/>
  <c r="E77" i="30"/>
  <c r="E78" i="30"/>
  <c r="E79" i="30"/>
  <c r="E51" i="30"/>
  <c r="E50" i="30"/>
  <c r="E49" i="30"/>
  <c r="E48" i="30"/>
  <c r="E41" i="30"/>
  <c r="E42" i="30"/>
  <c r="E43" i="30"/>
  <c r="E44" i="30"/>
  <c r="E45" i="30"/>
  <c r="E46" i="30"/>
  <c r="E47" i="30"/>
  <c r="E40" i="30"/>
  <c r="E39" i="30"/>
  <c r="E29" i="30"/>
  <c r="E28" i="30"/>
  <c r="E21" i="30"/>
  <c r="E22" i="30"/>
  <c r="E24" i="30"/>
  <c r="E26" i="30"/>
  <c r="E20" i="30"/>
  <c r="E19" i="30"/>
  <c r="E18" i="30"/>
  <c r="E17" i="30"/>
  <c r="E16" i="30"/>
  <c r="E15" i="30"/>
  <c r="E14" i="30"/>
  <c r="E13" i="30"/>
  <c r="E12" i="30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46" i="9"/>
  <c r="F47" i="9"/>
  <c r="F48" i="9"/>
  <c r="F49" i="9"/>
  <c r="F50" i="9"/>
  <c r="F51" i="9"/>
  <c r="F52" i="9"/>
  <c r="F53" i="9"/>
  <c r="F54" i="9"/>
  <c r="F55" i="9"/>
  <c r="F56" i="9"/>
  <c r="F59" i="9"/>
  <c r="F60" i="9"/>
  <c r="F61" i="9"/>
  <c r="F62" i="9"/>
  <c r="F63" i="9"/>
  <c r="F65" i="9"/>
  <c r="F66" i="9"/>
  <c r="F67" i="9"/>
  <c r="F12" i="9"/>
  <c r="F13" i="8"/>
  <c r="F14" i="8"/>
  <c r="F15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5" i="8"/>
  <c r="F36" i="8"/>
  <c r="F37" i="8"/>
  <c r="F38" i="8"/>
  <c r="F12" i="8"/>
  <c r="F16" i="7"/>
  <c r="F15" i="7"/>
  <c r="F14" i="7"/>
  <c r="F11" i="9"/>
  <c r="F13" i="7"/>
  <c r="F12" i="7"/>
  <c r="F11" i="7"/>
  <c r="F16" i="30"/>
  <c r="F14" i="30"/>
  <c r="F15" i="30"/>
  <c r="F17" i="30"/>
  <c r="F18" i="30"/>
  <c r="F19" i="30"/>
  <c r="F20" i="30"/>
  <c r="F21" i="30"/>
  <c r="F22" i="30"/>
  <c r="F24" i="30"/>
  <c r="F26" i="30"/>
  <c r="F28" i="30"/>
  <c r="F29" i="30"/>
  <c r="F30" i="30"/>
  <c r="F39" i="30"/>
  <c r="F40" i="30"/>
  <c r="F41" i="30"/>
  <c r="F42" i="30"/>
  <c r="F43" i="30"/>
  <c r="F44" i="30"/>
  <c r="F45" i="30"/>
  <c r="F46" i="30"/>
  <c r="F47" i="30"/>
  <c r="F48" i="30"/>
  <c r="F49" i="30"/>
  <c r="F50" i="30"/>
  <c r="F51" i="30"/>
  <c r="F52" i="30"/>
  <c r="F53" i="30"/>
  <c r="F54" i="30"/>
  <c r="F56" i="30"/>
  <c r="F57" i="30"/>
  <c r="F59" i="30"/>
  <c r="F60" i="30"/>
  <c r="F61" i="30"/>
  <c r="F62" i="30"/>
  <c r="F63" i="30"/>
  <c r="F64" i="30"/>
  <c r="F66" i="30"/>
  <c r="F67" i="30"/>
  <c r="F68" i="30"/>
  <c r="F69" i="30"/>
  <c r="F70" i="30"/>
  <c r="F71" i="30"/>
  <c r="F72" i="30"/>
  <c r="F75" i="30"/>
  <c r="F76" i="30"/>
  <c r="F77" i="30"/>
  <c r="F78" i="30"/>
  <c r="F79" i="30"/>
  <c r="F80" i="30"/>
  <c r="F81" i="30"/>
  <c r="F83" i="30"/>
  <c r="F84" i="30"/>
  <c r="F86" i="30"/>
  <c r="F87" i="30"/>
  <c r="F88" i="30"/>
  <c r="F89" i="30"/>
  <c r="F92" i="30"/>
  <c r="F93" i="30"/>
  <c r="F94" i="30"/>
  <c r="F95" i="30"/>
  <c r="F96" i="30"/>
  <c r="F115" i="30"/>
  <c r="F116" i="30"/>
  <c r="F117" i="30"/>
  <c r="F122" i="30"/>
  <c r="F123" i="30"/>
  <c r="F124" i="30"/>
  <c r="F125" i="30"/>
  <c r="F126" i="30"/>
  <c r="F127" i="30"/>
  <c r="F128" i="30"/>
  <c r="F129" i="30"/>
  <c r="F130" i="30"/>
  <c r="F131" i="30"/>
  <c r="F132" i="30"/>
  <c r="F133" i="30"/>
  <c r="F134" i="30"/>
  <c r="F135" i="30"/>
  <c r="F136" i="30"/>
  <c r="F137" i="30"/>
  <c r="F138" i="30"/>
  <c r="F139" i="30"/>
  <c r="F140" i="30"/>
  <c r="F141" i="30"/>
  <c r="F142" i="30"/>
  <c r="F143" i="30"/>
  <c r="F144" i="30"/>
  <c r="F145" i="30"/>
  <c r="F146" i="30"/>
  <c r="F148" i="30"/>
  <c r="F149" i="30"/>
  <c r="F150" i="30"/>
  <c r="F151" i="30"/>
  <c r="F152" i="30"/>
  <c r="F153" i="30"/>
  <c r="F155" i="30"/>
  <c r="F156" i="30"/>
  <c r="F157" i="30"/>
  <c r="F158" i="30"/>
  <c r="F159" i="30"/>
  <c r="F160" i="30"/>
  <c r="F161" i="30"/>
  <c r="F162" i="30"/>
  <c r="F163" i="30"/>
  <c r="F165" i="30"/>
  <c r="F166" i="30"/>
  <c r="F167" i="30"/>
  <c r="F168" i="30"/>
  <c r="F169" i="30"/>
  <c r="F170" i="30"/>
  <c r="F171" i="30"/>
  <c r="F174" i="30"/>
  <c r="F175" i="30"/>
  <c r="F176" i="30"/>
  <c r="F178" i="30"/>
  <c r="F179" i="30"/>
  <c r="F182" i="30"/>
  <c r="F183" i="30"/>
  <c r="F184" i="30"/>
  <c r="F185" i="30"/>
  <c r="F186" i="30"/>
  <c r="F187" i="30"/>
  <c r="F188" i="30"/>
  <c r="F189" i="30"/>
  <c r="F190" i="30"/>
  <c r="F191" i="30"/>
  <c r="F192" i="30"/>
  <c r="F206" i="30"/>
  <c r="F217" i="30"/>
  <c r="F220" i="30"/>
  <c r="F221" i="30"/>
  <c r="F222" i="30"/>
  <c r="F223" i="30"/>
  <c r="F224" i="30"/>
  <c r="F225" i="30"/>
  <c r="F240" i="30"/>
  <c r="F241" i="30"/>
  <c r="F242" i="30"/>
  <c r="F243" i="30"/>
  <c r="F244" i="30"/>
  <c r="F246" i="30"/>
  <c r="F13" i="30"/>
  <c r="F12" i="30"/>
  <c r="F7" i="10"/>
  <c r="F8" i="10"/>
  <c r="F9" i="10"/>
  <c r="F10" i="10"/>
  <c r="F11" i="10"/>
  <c r="F12" i="10"/>
  <c r="F13" i="10"/>
  <c r="F15" i="10"/>
  <c r="F16" i="10"/>
  <c r="F17" i="10"/>
  <c r="F6" i="10"/>
  <c r="F14" i="31"/>
  <c r="F15" i="31"/>
  <c r="F16" i="31"/>
  <c r="F17" i="31"/>
  <c r="F18" i="31"/>
  <c r="F19" i="31"/>
  <c r="F22" i="31"/>
  <c r="F23" i="31"/>
  <c r="F24" i="31"/>
  <c r="F25" i="31"/>
  <c r="G20" i="31"/>
  <c r="G13" i="31"/>
  <c r="G35" i="8"/>
  <c r="G36" i="8"/>
  <c r="G37" i="8"/>
  <c r="G38" i="8"/>
  <c r="H38" i="8"/>
  <c r="H37" i="8"/>
  <c r="H36" i="8"/>
  <c r="H35" i="8"/>
  <c r="G9" i="10"/>
  <c r="H9" i="10"/>
  <c r="G10" i="10"/>
  <c r="H10" i="10"/>
  <c r="G11" i="10"/>
  <c r="H11" i="10"/>
  <c r="G12" i="10"/>
  <c r="H12" i="10"/>
  <c r="G14" i="31"/>
  <c r="G15" i="31"/>
  <c r="G16" i="31"/>
  <c r="G17" i="31"/>
  <c r="G18" i="31"/>
  <c r="G19" i="31"/>
  <c r="G22" i="31"/>
  <c r="G23" i="31"/>
  <c r="G24" i="31"/>
  <c r="G25" i="31"/>
  <c r="F11" i="8" l="1"/>
  <c r="G48" i="32"/>
  <c r="F11" i="32"/>
  <c r="G11" i="32"/>
  <c r="F20" i="31"/>
  <c r="F13" i="31"/>
  <c r="F5" i="10"/>
  <c r="F12" i="31"/>
  <c r="G7" i="10"/>
  <c r="H7" i="10"/>
  <c r="G8" i="10"/>
  <c r="H8" i="10"/>
  <c r="G13" i="10"/>
  <c r="H13" i="10"/>
  <c r="G15" i="10"/>
  <c r="H15" i="10"/>
  <c r="G16" i="10"/>
  <c r="H16" i="10"/>
  <c r="G17" i="10"/>
  <c r="H17" i="10"/>
  <c r="H6" i="10"/>
  <c r="G6" i="10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9" i="9"/>
  <c r="H60" i="9"/>
  <c r="H61" i="9"/>
  <c r="H62" i="9"/>
  <c r="H63" i="9"/>
  <c r="H65" i="9"/>
  <c r="H66" i="9"/>
  <c r="H67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G49" i="9"/>
  <c r="G50" i="9"/>
  <c r="G51" i="9"/>
  <c r="G52" i="9"/>
  <c r="G53" i="9"/>
  <c r="G54" i="9"/>
  <c r="G55" i="9"/>
  <c r="G56" i="9"/>
  <c r="G59" i="9"/>
  <c r="G60" i="9"/>
  <c r="G61" i="9"/>
  <c r="G62" i="9"/>
  <c r="G63" i="9"/>
  <c r="G65" i="9"/>
  <c r="G66" i="9"/>
  <c r="G67" i="9"/>
  <c r="H12" i="31" l="1"/>
  <c r="G12" i="31"/>
  <c r="H18" i="8"/>
  <c r="H20" i="8"/>
  <c r="H21" i="8"/>
  <c r="H22" i="8"/>
  <c r="H23" i="8"/>
  <c r="H24" i="8"/>
  <c r="H25" i="8"/>
  <c r="H26" i="8"/>
  <c r="H27" i="8"/>
  <c r="H28" i="8"/>
  <c r="H29" i="8"/>
  <c r="H30" i="8"/>
  <c r="G20" i="8"/>
  <c r="G21" i="8"/>
  <c r="G22" i="8"/>
  <c r="G23" i="8"/>
  <c r="G24" i="8"/>
  <c r="G25" i="8"/>
  <c r="G26" i="8"/>
  <c r="G27" i="8"/>
  <c r="G28" i="8"/>
  <c r="G29" i="8"/>
  <c r="G30" i="8"/>
  <c r="H16" i="7"/>
  <c r="H15" i="7"/>
  <c r="H14" i="7"/>
  <c r="H13" i="7"/>
  <c r="H12" i="7"/>
  <c r="H11" i="7"/>
  <c r="G16" i="7"/>
  <c r="G15" i="7"/>
  <c r="G14" i="7"/>
  <c r="G12" i="7"/>
  <c r="G11" i="7"/>
  <c r="H14" i="12" l="1"/>
  <c r="G14" i="12"/>
  <c r="H13" i="12"/>
  <c r="G13" i="12"/>
  <c r="H12" i="12"/>
  <c r="G12" i="12"/>
  <c r="H5" i="10"/>
  <c r="G5" i="10"/>
  <c r="H12" i="9"/>
  <c r="G12" i="9"/>
  <c r="H11" i="9"/>
  <c r="G11" i="9"/>
  <c r="G19" i="8"/>
  <c r="G18" i="8"/>
  <c r="H15" i="8"/>
  <c r="G15" i="8"/>
  <c r="H14" i="8"/>
  <c r="G14" i="8"/>
  <c r="H13" i="8"/>
  <c r="G13" i="8"/>
  <c r="H12" i="8" l="1"/>
  <c r="H11" i="8"/>
  <c r="G12" i="8"/>
  <c r="G11" i="8"/>
</calcChain>
</file>

<file path=xl/sharedStrings.xml><?xml version="1.0" encoding="utf-8"?>
<sst xmlns="http://schemas.openxmlformats.org/spreadsheetml/2006/main" count="1012" uniqueCount="279">
  <si>
    <t>VRSTA RASHODA / IZDATAKA</t>
  </si>
  <si>
    <t>Ukupno ostvareno</t>
  </si>
  <si>
    <t>RAZLIKA DO PLANA</t>
  </si>
  <si>
    <t>1.</t>
  </si>
  <si>
    <t>2.</t>
  </si>
  <si>
    <t>4.</t>
  </si>
  <si>
    <t>SVEUKUPNO PRIHODI</t>
  </si>
  <si>
    <t>6</t>
  </si>
  <si>
    <t>Prihodi poslovanja</t>
  </si>
  <si>
    <t>SVEUKUPNO RASHODI</t>
  </si>
  <si>
    <t>3</t>
  </si>
  <si>
    <t>Rashodi poslovanja</t>
  </si>
  <si>
    <t>4</t>
  </si>
  <si>
    <t>Rashodi za nabavu nefinancijske imovine</t>
  </si>
  <si>
    <t>3.</t>
  </si>
  <si>
    <t>5.</t>
  </si>
  <si>
    <t>6.</t>
  </si>
  <si>
    <t>7.</t>
  </si>
  <si>
    <t>8.</t>
  </si>
  <si>
    <t>63</t>
  </si>
  <si>
    <t>Pomoći iz inozemstva i od subjekata unutar općeg proračuna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</si>
  <si>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</si>
  <si>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</si>
  <si>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</si>
  <si>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</si>
  <si>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639</t>
  </si>
  <si>
    <t>Prijenosi između proračunskih korisnika istog proračuna</t>
  </si>
  <si>
    <t>6393</t>
  </si>
  <si>
    <t>Tekući prijenosi između proračunskih korisnika istog proračuna temeljem prijenosa EU sredstava</t>
  </si>
  <si>
    <t>64</t>
  </si>
  <si>
    <t>Prihodi od imovine</t>
  </si>
  <si>
    <t>-</t>
  </si>
  <si>
    <t>641</t>
  </si>
  <si>
    <t>Prihodi od financijske imovine</t>
  </si>
  <si>
    <t>6413</t>
  </si>
  <si>
    <t>Kamate na oročena sredstva i depozite po viđenju</t>
  </si>
  <si>
    <t>6415</t>
  </si>
  <si>
    <t>Prihodi od pozitivnih tečajnih razlika i razlika zbog primjene valutne klauzule</t>
  </si>
  <si>
    <t>65</t>
  </si>
  <si>
    <t>Prihodi od upravnih i administrativnih pristojbi, pristojbi po posebnim propisima i naknada</t>
  </si>
  <si>
    <t>652</t>
  </si>
  <si>
    <t>Prihodi po posebnim propisima</t>
  </si>
  <si>
    <t>6526</t>
  </si>
  <si>
    <t>Ostali nespomenuti prihodi</t>
  </si>
  <si>
    <t>66</t>
  </si>
  <si>
    <t>Prihodi od prodaje proizvoda i robe te pruženih usluga, prihodi od donacija i povrati po protestira</t>
  </si>
  <si>
    <t>661</t>
  </si>
  <si>
    <t>Prihodi od prodaje proizvoda i robe te pruženih usluga</t>
  </si>
  <si>
    <t>6615</t>
  </si>
  <si>
    <t>Prihodi od pruženih usluga</t>
  </si>
  <si>
    <t>663</t>
  </si>
  <si>
    <t>Donacije od pravnih i fizičkih osoba izvan općeg proračuna i povrat donacija po protestiranim jamst</t>
  </si>
  <si>
    <t>6631</t>
  </si>
  <si>
    <t>Tekuće donacije</t>
  </si>
  <si>
    <t>31</t>
  </si>
  <si>
    <t>Rashodi za zaposlene</t>
  </si>
  <si>
    <t>311</t>
  </si>
  <si>
    <t>Plaće (Bruto)</t>
  </si>
  <si>
    <t>3111</t>
  </si>
  <si>
    <t>Plaće za redovan rad</t>
  </si>
  <si>
    <t>3113</t>
  </si>
  <si>
    <t>Plaće za prekovremeni rad</t>
  </si>
  <si>
    <t>3114</t>
  </si>
  <si>
    <t>Plaće za posebne uvjete rada</t>
  </si>
  <si>
    <t>312</t>
  </si>
  <si>
    <t>Ostali rashodi za zaposlene</t>
  </si>
  <si>
    <t>3121</t>
  </si>
  <si>
    <t>313</t>
  </si>
  <si>
    <t>Doprinosi na plaće</t>
  </si>
  <si>
    <t>3132</t>
  </si>
  <si>
    <t>Doprinosi za obvezno zdravstveno osiguranje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</si>
  <si>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</si>
  <si>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</si>
  <si>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</si>
  <si>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</si>
  <si>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</si>
  <si>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</si>
  <si>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</si>
  <si>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</si>
  <si>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</si>
  <si>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</si>
  <si>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</si>
  <si>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</si>
  <si>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</si>
  <si>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</si>
  <si>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</si>
  <si>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</si>
  <si>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</si>
  <si>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</si>
  <si>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</si>
  <si>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</si>
  <si>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</si>
  <si>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</si>
  <si>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</si>
  <si>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</si>
  <si>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</si>
  <si>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</si>
  <si>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</si>
  <si>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</si>
  <si>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</si>
  <si>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</si>
  <si>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</si>
  <si>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</si>
  <si>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</si>
  <si>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</si>
  <si>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</si>
  <si>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</si>
  <si>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</si>
  <si>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</si>
  <si>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</si>
  <si>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</si>
  <si>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</si>
  <si>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</si>
  <si>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</si>
  <si>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</si>
  <si>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</si>
  <si>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</si>
  <si>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329</t>
  </si>
  <si>
    <t>Ostali nespomenuti rashodi poslovanja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</si>
  <si>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</si>
  <si>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</si>
  <si>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</si>
  <si>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</si>
  <si>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</si>
  <si>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</si>
  <si>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</si>
  <si>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</si>
  <si>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</si>
  <si>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</si>
  <si>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3296</t>
  </si>
  <si>
    <t>Troškovi sudskih postupaka</t>
  </si>
  <si>
    <t>3299</t>
  </si>
  <si>
    <t>34</t>
  </si>
  <si>
    <t>Financijski rashodi</t>
  </si>
  <si>
    <t>343</t>
  </si>
  <si>
    <t>Ostali financijski rashodi</t>
  </si>
  <si>
    <t>3431</t>
  </si>
  <si>
    <t>Bankarske usluge i usluge platnog prometa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</si>
  <si>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</si>
  <si>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</si>
  <si>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</si>
  <si>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</si>
  <si>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</si>
  <si>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</si>
  <si>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38</t>
  </si>
  <si>
    <t>Ostali rashodi</t>
  </si>
  <si>
    <t>381</t>
  </si>
  <si>
    <t>3811</t>
  </si>
  <si>
    <t>Tekuće donacije u novcu</t>
  </si>
  <si>
    <t>3812</t>
  </si>
  <si>
    <t>Tekuće donacije u naravi</t>
  </si>
  <si>
    <t>41</t>
  </si>
  <si>
    <t>Rashodi za nabavu neproizvedene dugotrajne imovine</t>
  </si>
  <si>
    <t>412</t>
  </si>
  <si>
    <t>Nematerijalna imovina</t>
  </si>
  <si>
    <t>4123</t>
  </si>
  <si>
    <t>Licence</t>
  </si>
  <si>
    <t>42</t>
  </si>
  <si>
    <t>Rashodi za nabavu proizvedene dugotrajne imovine</t>
  </si>
  <si>
    <t>421</t>
  </si>
  <si>
    <t>Građevinski objekti</t>
  </si>
  <si>
    <t>4212</t>
  </si>
  <si>
    <t>Poslovni objekti</t>
  </si>
  <si>
    <t>422</t>
  </si>
  <si>
    <t>Postrojenja i oprema</t>
  </si>
  <si>
    <t>4221</t>
  </si>
  <si>
    <t>Uredska oprema i namještaj</t>
  </si>
  <si>
    <t>4222</t>
  </si>
  <si>
    <t>Komunikacijska oprema</t>
  </si>
  <si>
    <t>4227</t>
  </si>
  <si>
    <t>Uređaji, strojevi i oprema za ostale namjene</t>
  </si>
  <si>
    <t>424</t>
  </si>
  <si>
    <t>Knjige, umjetnička djela i ostale izložbene vrijednosti</t>
  </si>
  <si>
    <t>4241</t>
  </si>
  <si>
    <t>Knjige</t>
  </si>
  <si>
    <t>45</t>
  </si>
  <si>
    <t>Rashodi za dodatna ulaganja na nefinancijskoj imovini</t>
  </si>
  <si>
    <t>452</t>
  </si>
  <si>
    <t>Dodatna ulaganja na postrojenjima i opremi</t>
  </si>
  <si>
    <t>4521</t>
  </si>
  <si>
    <t>Izvor 1.1.</t>
  </si>
  <si>
    <t>OPĆI PRIHODI I PRIMICI</t>
  </si>
  <si>
    <t>Izvor 1.2.</t>
  </si>
  <si>
    <t>OPĆI PRIHODI I PRIMICI-DECENTRALIZIRANA SREDSTVA</t>
  </si>
  <si>
    <t>Izvor 3.1.</t>
  </si>
  <si>
    <t>VLASTITI PRIHODI</t>
  </si>
  <si>
    <t>Izvor 4.3.</t>
  </si>
  <si>
    <t>OSTALI PRIHODI ZA POSEBNE NAMJENE</t>
  </si>
  <si>
    <t>Izvor 5.2.</t>
  </si>
  <si>
    <t>POMOĆI IZ DRUGIH PRORAČUNA</t>
  </si>
  <si>
    <t>Izvor 5.6.</t>
  </si>
  <si>
    <t>POMOĆI TEMELJEM PRIJENOSA EU SREDSTAVA</t>
  </si>
  <si>
    <t>Izvor 6.1.</t>
  </si>
  <si>
    <t>DONACIJE</t>
  </si>
  <si>
    <t>Funkcijska 09</t>
  </si>
  <si>
    <t>Obrazovanje</t>
  </si>
  <si>
    <t>Funkcijska 092</t>
  </si>
  <si>
    <t>Srednjoškolsko  obrazovanje</t>
  </si>
  <si>
    <t>Aktivnost A410901</t>
  </si>
  <si>
    <t>REDOVNA DJELATNOST PRORAČUNSKIH KORISNIKA</t>
  </si>
  <si>
    <t>Aktivnost K410901</t>
  </si>
  <si>
    <t>ODRŽAVANJE I OPREMANJE USTANOVA SREDNJEG ŠKOLSTVA I UČENIČKIH DOMOVA</t>
  </si>
  <si>
    <t>Aktivnost A410902</t>
  </si>
  <si>
    <t>IZVANNASTAVNE I OSTALE AKTIVNOSTI</t>
  </si>
  <si>
    <t>Aktivnost T410905</t>
  </si>
  <si>
    <t>BESPLATNE MENSTRUALNE POTREPŠTINE</t>
  </si>
  <si>
    <t>Aktivnost T410901</t>
  </si>
  <si>
    <t>ŠKOLSKA SHEMA VOĆE, POVRĆE, MLIJEČNI PROIZVODI</t>
  </si>
  <si>
    <t>Opći dio - prihodi prema ekonomskoj klasifikaciji</t>
  </si>
  <si>
    <t>Opći dio - sažetak</t>
  </si>
  <si>
    <t>Opći dio - rashodi prema ekonomskoj klasifikaciji</t>
  </si>
  <si>
    <t>Opći dio - prihodi prema izvorima financiranja</t>
  </si>
  <si>
    <t>Opći dio - rashodi prema izvorima financiranja</t>
  </si>
  <si>
    <t>Opći dio - rashodi prema funkcijskoj klasifikaciji</t>
  </si>
  <si>
    <t>Posebni dio - programska klasifikacija</t>
  </si>
  <si>
    <t>Razdjel 009</t>
  </si>
  <si>
    <t>GRADSKI URED ZA OBRAZOVANJE, SPORT I MLADE</t>
  </si>
  <si>
    <t>Glava 009       04</t>
  </si>
  <si>
    <t>USTANOVE U SREDNJOŠKOLSKOM OBRAZOVANJU</t>
  </si>
  <si>
    <t>Proračunski korisnik 009       04        19484</t>
  </si>
  <si>
    <t>Izvor 1.</t>
  </si>
  <si>
    <t>Program 4109</t>
  </si>
  <si>
    <t>DJELATNOST USTANOVA SREDNJEG ŠKOLSTVA I UČENIČKIH DOMOVA</t>
  </si>
  <si>
    <t>Izvor 3.</t>
  </si>
  <si>
    <t>Izvor 4.</t>
  </si>
  <si>
    <t>PRIHODI ZA POSEBNE NAMJENE</t>
  </si>
  <si>
    <t>Izvor 5.</t>
  </si>
  <si>
    <t>POMOĆI</t>
  </si>
  <si>
    <t>Izvor 6.</t>
  </si>
  <si>
    <t>Indeks ostvarenja 2023. - 2024.</t>
  </si>
  <si>
    <t>Indeks ostvarenja i plana za 2024.</t>
  </si>
  <si>
    <t>9</t>
  </si>
  <si>
    <t>Vlastiti izvori</t>
  </si>
  <si>
    <t>634</t>
  </si>
  <si>
    <t>Pomoći od izvanproračunskih korisnika</t>
  </si>
  <si>
    <t>6342</t>
  </si>
  <si>
    <t>Kapitalne pomoći od izvanproračunskih korisnika</t>
  </si>
  <si>
    <t>Izvor 5.5.</t>
  </si>
  <si>
    <t>POMOĆI OD IZVANPRORAČUNSKIH KORISNIKA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</si>
  <si>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</si>
  <si>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</si>
  <si>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</si>
  <si>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</si>
  <si>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Rezultat poslovanja</t>
  </si>
  <si>
    <t>Višak/manjak prihoda</t>
  </si>
  <si>
    <t>Višak prihoda</t>
  </si>
  <si>
    <t>Obrazloženje - OPĆI DIO</t>
  </si>
  <si>
    <t>UČENIČKI DOM DORA PEJAČEVIĆ</t>
  </si>
  <si>
    <t>TRG J.F. KENNEDYJA 3</t>
  </si>
  <si>
    <t>OIB: 93973093488</t>
  </si>
  <si>
    <t>Pomoći temeljem prijenosa EU sredstva</t>
  </si>
  <si>
    <t>Kazne, upravne mjere i ostali prihodi</t>
  </si>
  <si>
    <t xml:space="preserve">Ostali prihodi </t>
  </si>
  <si>
    <t>Ostali prihodi</t>
  </si>
  <si>
    <t>PLAN 2025</t>
  </si>
  <si>
    <t>Indeks ostvarenja 2024. - 2025.</t>
  </si>
  <si>
    <t>Indeks ostvarenja i plana za 2025.</t>
  </si>
  <si>
    <t>Indeks ostvarenja 2024 - 2025</t>
  </si>
  <si>
    <t>Indeks ostvarenja i plana za 2025</t>
  </si>
  <si>
    <t>Indeks ostvarenja 2024- 2025</t>
  </si>
  <si>
    <t>Prihofi iz nadležnog proračuna za financiranje rashoda za nabavu nefinancijske imovine</t>
  </si>
  <si>
    <t>Pomoći dane u inozemstvo i unutar općeg proračuna</t>
  </si>
  <si>
    <t>Tekuće pomoći temeljem prijenosa EU sredstva</t>
  </si>
  <si>
    <t>Sportska i glazbena oprema</t>
  </si>
  <si>
    <t>Tekuće pomoći temeljem prijenosa Eu sredstava</t>
  </si>
  <si>
    <t>Pomoći temeljem prijenosa EU sredstava</t>
  </si>
  <si>
    <t>Pomoći inozemnim vladama</t>
  </si>
  <si>
    <t>PLAN 2025.</t>
  </si>
  <si>
    <t>Aktivnost A410907</t>
  </si>
  <si>
    <t>GRAĐANSKI ODGOJ I ŠKOLA I ZAJEDNICA</t>
  </si>
  <si>
    <t>REALIZACIJA 2025.</t>
  </si>
  <si>
    <t>Izvor 5.1.</t>
  </si>
  <si>
    <t>Indeks ostvarenja 2025 - 2026</t>
  </si>
  <si>
    <t>Indeks ostvarenja i plana za 2026</t>
  </si>
  <si>
    <t>PLAN 2026</t>
  </si>
  <si>
    <t>Indeks ostvarenja 2025. - 2026.</t>
  </si>
  <si>
    <t>Indeks ostvarenja i plana za 2026.</t>
  </si>
  <si>
    <t>PLAN 2026.</t>
  </si>
  <si>
    <t>Rashodi za materijač i energiju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</si>
</sst>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&quot;kn&quot;_-;\-* #,##0.00\ &quot;kn&quot;_-;_-* &quot;-&quot;??\ &quot;kn&quot;_-;_-@_-"/>
    <numFmt numFmtId="165" formatCode="_(&quot;$&quot;* #,##0.00_);_(&quot;$&quot;* \(#,##0.00\);_(&quot;$&quot;* &quot;-&quot;??_);_(@_)"/>
    <numFmt numFmtId="166" formatCode="[$-1041A]#,##0.00;\-#,##0.00"/>
    <numFmt numFmtId="167" formatCode="_-* #,##0.00\ [$€-1]_-;\-* #,##0.00\ [$€-1]_-;_-* &quot;-&quot;??\ [$€-1]_-;_-@_-"/>
    <numFmt numFmtId="168" formatCode="#,##0.00\ [$€-1]"/>
  </numFmts>
  <fonts count="26" x14ac:knownFonts="1">
    <font>
      <sz val="10"/>
      <name val="Arial"/>
    </font>
    <font>
      <sz val="10"/>
      <color indexed="8"/>
      <name val="Arial"/>
      <family val="2"/>
      <charset val="238"/>
    </font>
    <font>
      <sz val="9"/>
      <color indexed="10"/>
      <name val="Tahoma"/>
      <family val="2"/>
      <charset val="238"/>
    </font>
    <font>
      <sz val="8"/>
      <color indexed="12"/>
      <name val="Arial"/>
      <family val="2"/>
      <charset val="238"/>
    </font>
    <font>
      <sz val="8"/>
      <color indexed="13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color theme="0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indexed="10"/>
      <name val="Arial"/>
      <family val="2"/>
      <charset val="238"/>
    </font>
    <font>
      <sz val="9"/>
      <name val="Arial"/>
      <family val="2"/>
      <charset val="238"/>
    </font>
    <font>
      <sz val="9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indexed="12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color rgb="FFFFFFFF"/>
      <name val="Arial"/>
      <family val="2"/>
      <charset val="238"/>
    </font>
    <font>
      <sz val="10"/>
      <name val="Arial"/>
      <family val="2"/>
    </font>
    <font>
      <b/>
      <sz val="11.95"/>
      <color indexed="8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  <charset val="238"/>
    </font>
    <font>
      <sz val="9"/>
      <color rgb="FFFFFFFF"/>
      <name val="Tahoma"/>
      <family val="2"/>
      <charset val="238"/>
    </font>
    <font>
      <sz val="8"/>
      <color rgb="FFFFFFFF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rgb="FF00B050"/>
        <bgColor indexed="0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FEFE9A"/>
        <bgColor indexed="0"/>
      </patternFill>
    </fill>
    <fill>
      <patternFill patternType="solid">
        <fgColor rgb="FFFFFF00"/>
        <bgColor indexed="0"/>
      </patternFill>
    </fill>
    <fill>
      <patternFill patternType="solid">
        <fgColor rgb="FF3366FF"/>
        <bgColor rgb="FF000000"/>
      </patternFill>
    </fill>
    <fill>
      <patternFill patternType="solid">
        <fgColor rgb="FF757575"/>
        <bgColor rgb="FF000000"/>
      </patternFill>
    </fill>
    <fill>
      <patternFill patternType="solid">
        <fgColor rgb="FF000080"/>
        <bgColor rgb="FF000000"/>
      </patternFill>
    </fill>
    <fill>
      <patternFill patternType="solid">
        <fgColor rgb="FF0000CE"/>
        <bgColor rgb="FF000000"/>
      </patternFill>
    </fill>
    <fill>
      <patternFill patternType="solid">
        <fgColor rgb="FF3535FF"/>
        <bgColor rgb="FF000000"/>
      </patternFill>
    </fill>
    <fill>
      <patternFill patternType="solid">
        <fgColor rgb="FFFEDE01"/>
        <bgColor rgb="FF000000"/>
      </patternFill>
    </fill>
    <fill>
      <patternFill patternType="solid">
        <fgColor rgb="FFFFEE75"/>
        <bgColor rgb="FF000000"/>
      </patternFill>
    </fill>
    <fill>
      <patternFill patternType="solid">
        <fgColor rgb="FFC1C1FF"/>
        <bgColor rgb="FF000000"/>
      </patternFill>
    </fill>
    <fill>
      <patternFill patternType="solid">
        <fgColor rgb="FFE1E1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CCCC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165" fontId="5" fillId="0" borderId="0" applyFont="0" applyFill="0" applyBorder="0" applyAlignment="0" applyProtection="0"/>
    <xf numFmtId="0" fontId="17" fillId="0" borderId="0"/>
    <xf numFmtId="164" fontId="20" fillId="0" borderId="0" applyFont="0" applyFill="0" applyBorder="0" applyAlignment="0" applyProtection="0"/>
    <xf numFmtId="0" fontId="1" fillId="0" borderId="0"/>
  </cellStyleXfs>
  <cellXfs count="154">
    <xf numFmtId="0" fontId="0" fillId="0" borderId="0" xfId="0"/>
    <xf numFmtId="0" fontId="0" fillId="0" borderId="0" xfId="0" applyAlignment="1">
      <alignment horizontal="center" vertical="center"/>
    </xf>
    <xf numFmtId="0" fontId="2" fillId="5" borderId="1" xfId="0" applyFont="1" applyFill="1" applyBorder="1" applyAlignment="1" applyProtection="1">
      <alignment horizontal="center" vertical="center" wrapText="1" readingOrder="1"/>
      <protection locked="0"/>
    </xf>
    <xf numFmtId="167" fontId="3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0" fontId="0" fillId="0" borderId="0" xfId="0" applyAlignment="1">
      <alignment horizontal="left" vertical="center" readingOrder="1"/>
    </xf>
    <xf numFmtId="0" fontId="9" fillId="2" borderId="1" xfId="0" applyFont="1" applyFill="1" applyBorder="1" applyAlignment="1" applyProtection="1">
      <alignment horizontal="center" vertical="center" wrapText="1" readingOrder="1"/>
      <protection locked="0"/>
    </xf>
    <xf numFmtId="0" fontId="11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left" vertical="center" wrapText="1" readingOrder="1"/>
      <protection locked="0"/>
    </xf>
    <xf numFmtId="168" fontId="3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0" fontId="4" fillId="4" borderId="1" xfId="0" applyFont="1" applyFill="1" applyBorder="1" applyAlignment="1" applyProtection="1">
      <alignment horizontal="left" vertical="center" wrapText="1" readingOrder="1"/>
      <protection locked="0"/>
    </xf>
    <xf numFmtId="168" fontId="4" fillId="4" borderId="1" xfId="0" applyNumberFormat="1" applyFont="1" applyFill="1" applyBorder="1" applyAlignment="1" applyProtection="1">
      <alignment horizontal="right" vertical="center" wrapText="1" readingOrder="1"/>
      <protection locked="0"/>
    </xf>
    <xf numFmtId="0" fontId="6" fillId="0" borderId="1" xfId="0" applyFont="1" applyBorder="1" applyAlignment="1">
      <alignment horizontal="left" vertical="center" readingOrder="1"/>
    </xf>
    <xf numFmtId="168" fontId="6" fillId="0" borderId="1" xfId="0" applyNumberFormat="1" applyFont="1" applyBorder="1" applyAlignment="1">
      <alignment horizontal="right" vertical="center" readingOrder="1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8" fontId="7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0" fontId="0" fillId="0" borderId="0" xfId="0" applyAlignment="1">
      <alignment horizontal="left"/>
    </xf>
    <xf numFmtId="168" fontId="8" fillId="4" borderId="1" xfId="0" applyNumberFormat="1" applyFont="1" applyFill="1" applyBorder="1" applyAlignment="1" applyProtection="1">
      <alignment horizontal="right" vertical="center" wrapText="1" readingOrder="1"/>
      <protection locked="0"/>
    </xf>
    <xf numFmtId="0" fontId="11" fillId="6" borderId="1" xfId="0" applyFont="1" applyFill="1" applyBorder="1" applyAlignment="1">
      <alignment horizontal="center" vertical="center"/>
    </xf>
    <xf numFmtId="0" fontId="5" fillId="0" borderId="0" xfId="1"/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1" fillId="6" borderId="1" xfId="1" applyFont="1" applyFill="1" applyBorder="1" applyAlignment="1">
      <alignment horizontal="center" vertical="center"/>
    </xf>
    <xf numFmtId="0" fontId="5" fillId="0" borderId="0" xfId="1" applyAlignment="1">
      <alignment horizontal="center" vertical="center"/>
    </xf>
    <xf numFmtId="0" fontId="16" fillId="9" borderId="1" xfId="1" applyFont="1" applyFill="1" applyBorder="1" applyAlignment="1">
      <alignment horizontal="center" vertical="center"/>
    </xf>
    <xf numFmtId="0" fontId="5" fillId="0" borderId="0" xfId="1" applyAlignment="1">
      <alignment horizontal="center"/>
    </xf>
    <xf numFmtId="0" fontId="5" fillId="0" borderId="0" xfId="1" applyAlignment="1">
      <alignment horizontal="left" vertical="center"/>
    </xf>
    <xf numFmtId="0" fontId="3" fillId="3" borderId="1" xfId="1" applyFont="1" applyFill="1" applyBorder="1" applyAlignment="1" applyProtection="1">
      <alignment vertical="center" wrapText="1" readingOrder="1"/>
      <protection locked="0"/>
    </xf>
    <xf numFmtId="166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10" borderId="1" xfId="1" applyFont="1" applyFill="1" applyBorder="1" applyAlignment="1" applyProtection="1">
      <alignment vertical="center" wrapText="1" readingOrder="1"/>
      <protection locked="0"/>
    </xf>
    <xf numFmtId="166" fontId="8" fillId="10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11" borderId="1" xfId="1" applyFont="1" applyFill="1" applyBorder="1" applyAlignment="1" applyProtection="1">
      <alignment vertical="center" wrapText="1" readingOrder="1"/>
      <protection locked="0"/>
    </xf>
    <xf numFmtId="166" fontId="8" fillId="11" borderId="1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1" applyFont="1" applyFill="1" applyBorder="1" applyAlignment="1" applyProtection="1">
      <alignment horizontal="center" vertical="center" wrapText="1" readingOrder="1"/>
      <protection locked="0"/>
    </xf>
    <xf numFmtId="0" fontId="5" fillId="0" borderId="0" xfId="1"/>
    <xf numFmtId="0" fontId="2" fillId="2" borderId="1" xfId="0" applyFont="1" applyFill="1" applyBorder="1" applyAlignment="1" applyProtection="1">
      <alignment horizontal="center" vertical="center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9" fillId="2" borderId="1" xfId="0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5" borderId="1" xfId="0" applyFont="1" applyFill="1" applyBorder="1" applyAlignment="1" applyProtection="1">
      <alignment horizontal="center" vertical="center" wrapText="1" readingOrder="1"/>
      <protection locked="0"/>
    </xf>
    <xf numFmtId="0" fontId="0" fillId="0" borderId="0" xfId="0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readingOrder="1"/>
      <protection locked="0"/>
    </xf>
    <xf numFmtId="0" fontId="8" fillId="7" borderId="1" xfId="0" applyFont="1" applyFill="1" applyBorder="1" applyAlignment="1" applyProtection="1">
      <alignment horizontal="left" vertical="center" wrapText="1" readingOrder="1"/>
      <protection locked="0"/>
    </xf>
    <xf numFmtId="0" fontId="6" fillId="0" borderId="1" xfId="0" applyFont="1" applyBorder="1"/>
    <xf numFmtId="167" fontId="8" fillId="7" borderId="1" xfId="0" applyNumberFormat="1" applyFont="1" applyFill="1" applyBorder="1" applyAlignment="1" applyProtection="1">
      <alignment horizontal="right" vertical="center" wrapText="1" readingOrder="1"/>
      <protection locked="0"/>
    </xf>
    <xf numFmtId="167" fontId="6" fillId="0" borderId="1" xfId="0" applyNumberFormat="1" applyFont="1" applyBorder="1"/>
    <xf numFmtId="0" fontId="15" fillId="7" borderId="1" xfId="1" applyFont="1" applyFill="1" applyBorder="1" applyAlignment="1" applyProtection="1">
      <alignment horizontal="left" vertical="center" wrapText="1" readingOrder="1"/>
      <protection locked="0"/>
    </xf>
    <xf numFmtId="0" fontId="14" fillId="0" borderId="1" xfId="1" applyFont="1" applyBorder="1" applyAlignment="1">
      <alignment horizontal="left" vertical="center" readingOrder="1"/>
    </xf>
    <xf numFmtId="0" fontId="14" fillId="0" borderId="1" xfId="1" applyFont="1" applyBorder="1" applyAlignment="1">
      <alignment horizontal="left" vertical="center"/>
    </xf>
    <xf numFmtId="0" fontId="13" fillId="3" borderId="1" xfId="1" applyFont="1" applyFill="1" applyBorder="1" applyAlignment="1" applyProtection="1">
      <alignment horizontal="center" vertical="center" wrapText="1" readingOrder="1"/>
      <protection locked="0"/>
    </xf>
    <xf numFmtId="167" fontId="13" fillId="3" borderId="1" xfId="1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0" xfId="0" applyAlignment="1">
      <alignment horizontal="center"/>
    </xf>
    <xf numFmtId="2" fontId="13" fillId="3" borderId="1" xfId="1" applyNumberFormat="1" applyFont="1" applyFill="1" applyBorder="1" applyAlignment="1" applyProtection="1">
      <alignment horizontal="center" vertical="center" readingOrder="1"/>
      <protection locked="0"/>
    </xf>
    <xf numFmtId="0" fontId="9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0" borderId="0" xfId="1" applyAlignment="1">
      <alignment horizontal="center" vertical="center"/>
    </xf>
    <xf numFmtId="167" fontId="14" fillId="0" borderId="1" xfId="4" applyNumberFormat="1" applyFont="1" applyBorder="1" applyAlignment="1">
      <alignment horizontal="center" vertical="center"/>
    </xf>
    <xf numFmtId="167" fontId="14" fillId="0" borderId="1" xfId="1" applyNumberFormat="1" applyFont="1" applyBorder="1" applyAlignment="1">
      <alignment horizontal="center" vertical="center"/>
    </xf>
    <xf numFmtId="167" fontId="15" fillId="7" borderId="1" xfId="4" applyNumberFormat="1" applyFont="1" applyFill="1" applyBorder="1" applyAlignment="1" applyProtection="1">
      <alignment horizontal="center" vertical="center" wrapText="1" readingOrder="1"/>
      <protection locked="0"/>
    </xf>
    <xf numFmtId="167" fontId="14" fillId="0" borderId="1" xfId="4" applyNumberFormat="1" applyFont="1" applyBorder="1" applyAlignment="1">
      <alignment horizontal="center" vertical="center" readingOrder="1"/>
    </xf>
    <xf numFmtId="167" fontId="4" fillId="4" borderId="1" xfId="0" applyNumberFormat="1" applyFont="1" applyFill="1" applyBorder="1" applyAlignment="1" applyProtection="1">
      <alignment horizontal="right" vertical="center" wrapText="1" readingOrder="1"/>
      <protection locked="0"/>
    </xf>
    <xf numFmtId="167" fontId="8" fillId="4" borderId="1" xfId="0" applyNumberFormat="1" applyFont="1" applyFill="1" applyBorder="1" applyAlignment="1" applyProtection="1">
      <alignment horizontal="right" vertical="center" wrapText="1" readingOrder="1"/>
      <protection locked="0"/>
    </xf>
    <xf numFmtId="167" fontId="7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0" fontId="8" fillId="0" borderId="1" xfId="0" applyFont="1" applyBorder="1" applyAlignment="1">
      <alignment horizontal="left" vertical="center" readingOrder="1"/>
    </xf>
    <xf numFmtId="168" fontId="8" fillId="0" borderId="1" xfId="0" applyNumberFormat="1" applyFont="1" applyBorder="1" applyAlignment="1">
      <alignment horizontal="right" vertical="center" readingOrder="1"/>
    </xf>
    <xf numFmtId="0" fontId="8" fillId="4" borderId="1" xfId="0" applyFont="1" applyFill="1" applyBorder="1" applyAlignment="1" applyProtection="1">
      <alignment horizontal="left" vertical="center" wrapText="1" readingOrder="1"/>
      <protection locked="0"/>
    </xf>
    <xf numFmtId="0" fontId="0" fillId="0" borderId="0" xfId="0" applyAlignment="1">
      <alignment horizontal="center" vertical="center" readingOrder="1"/>
    </xf>
    <xf numFmtId="2" fontId="6" fillId="0" borderId="1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2" fontId="13" fillId="3" borderId="1" xfId="0" applyNumberFormat="1" applyFont="1" applyFill="1" applyBorder="1" applyAlignment="1" applyProtection="1">
      <alignment horizontal="center" vertical="center" readingOrder="1"/>
      <protection locked="0"/>
    </xf>
    <xf numFmtId="2" fontId="3" fillId="3" borderId="1" xfId="0" applyNumberFormat="1" applyFont="1" applyFill="1" applyBorder="1" applyAlignment="1" applyProtection="1">
      <alignment horizontal="center" vertical="center" readingOrder="1"/>
      <protection locked="0"/>
    </xf>
    <xf numFmtId="166" fontId="3" fillId="3" borderId="1" xfId="0" applyNumberFormat="1" applyFont="1" applyFill="1" applyBorder="1" applyAlignment="1" applyProtection="1">
      <alignment horizontal="center" vertical="center" readingOrder="1"/>
      <protection locked="0"/>
    </xf>
    <xf numFmtId="166" fontId="4" fillId="4" borderId="1" xfId="0" applyNumberFormat="1" applyFont="1" applyFill="1" applyBorder="1" applyAlignment="1" applyProtection="1">
      <alignment horizontal="center" vertical="center" readingOrder="1"/>
      <protection locked="0"/>
    </xf>
    <xf numFmtId="2" fontId="14" fillId="0" borderId="1" xfId="1" applyNumberFormat="1" applyFont="1" applyBorder="1" applyAlignment="1">
      <alignment horizontal="center" vertical="center"/>
    </xf>
    <xf numFmtId="167" fontId="13" fillId="3" borderId="1" xfId="1" applyNumberFormat="1" applyFont="1" applyFill="1" applyBorder="1" applyAlignment="1" applyProtection="1">
      <alignment horizontal="center" vertical="center" readingOrder="1"/>
      <protection locked="0"/>
    </xf>
    <xf numFmtId="166" fontId="8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22" fillId="13" borderId="1" xfId="0" applyFont="1" applyFill="1" applyBorder="1" applyAlignment="1" applyProtection="1">
      <alignment horizontal="left" vertical="center" wrapText="1" readingOrder="1"/>
      <protection locked="0"/>
    </xf>
    <xf numFmtId="0" fontId="22" fillId="13" borderId="1" xfId="0" applyFont="1" applyFill="1" applyBorder="1" applyAlignment="1" applyProtection="1">
      <alignment vertical="center" wrapText="1" readingOrder="1"/>
      <protection locked="0"/>
    </xf>
    <xf numFmtId="167" fontId="22" fillId="13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2" fillId="14" borderId="1" xfId="0" applyFont="1" applyFill="1" applyBorder="1" applyAlignment="1" applyProtection="1">
      <alignment horizontal="left" vertical="center" wrapText="1" readingOrder="1"/>
      <protection locked="0"/>
    </xf>
    <xf numFmtId="0" fontId="22" fillId="14" borderId="1" xfId="0" applyFont="1" applyFill="1" applyBorder="1" applyAlignment="1" applyProtection="1">
      <alignment vertical="center" wrapText="1" readingOrder="1"/>
      <protection locked="0"/>
    </xf>
    <xf numFmtId="167" fontId="22" fillId="14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2" fillId="15" borderId="1" xfId="0" applyFont="1" applyFill="1" applyBorder="1" applyAlignment="1" applyProtection="1">
      <alignment horizontal="left" vertical="center" wrapText="1" readingOrder="1"/>
      <protection locked="0"/>
    </xf>
    <xf numFmtId="0" fontId="22" fillId="15" borderId="1" xfId="0" applyFont="1" applyFill="1" applyBorder="1" applyAlignment="1" applyProtection="1">
      <alignment vertical="center" wrapText="1" readingOrder="1"/>
      <protection locked="0"/>
    </xf>
    <xf numFmtId="167" fontId="22" fillId="15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2" fillId="16" borderId="1" xfId="0" applyFont="1" applyFill="1" applyBorder="1" applyAlignment="1" applyProtection="1">
      <alignment horizontal="left" vertical="center" wrapText="1" readingOrder="1"/>
      <protection locked="0"/>
    </xf>
    <xf numFmtId="0" fontId="22" fillId="16" borderId="1" xfId="0" applyFont="1" applyFill="1" applyBorder="1" applyAlignment="1" applyProtection="1">
      <alignment vertical="center" wrapText="1" readingOrder="1"/>
      <protection locked="0"/>
    </xf>
    <xf numFmtId="167" fontId="22" fillId="16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3" fillId="17" borderId="1" xfId="0" applyFont="1" applyFill="1" applyBorder="1" applyAlignment="1" applyProtection="1">
      <alignment horizontal="left" vertical="center" wrapText="1" readingOrder="1"/>
      <protection locked="0"/>
    </xf>
    <xf numFmtId="0" fontId="23" fillId="17" borderId="1" xfId="0" applyFont="1" applyFill="1" applyBorder="1" applyAlignment="1" applyProtection="1">
      <alignment vertical="center" wrapText="1" readingOrder="1"/>
      <protection locked="0"/>
    </xf>
    <xf numFmtId="167" fontId="23" fillId="17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3" fillId="18" borderId="1" xfId="0" applyFont="1" applyFill="1" applyBorder="1" applyAlignment="1" applyProtection="1">
      <alignment horizontal="left" vertical="center" wrapText="1" readingOrder="1"/>
      <protection locked="0"/>
    </xf>
    <xf numFmtId="0" fontId="23" fillId="18" borderId="1" xfId="0" applyFont="1" applyFill="1" applyBorder="1" applyAlignment="1" applyProtection="1">
      <alignment vertical="center" wrapText="1" readingOrder="1"/>
      <protection locked="0"/>
    </xf>
    <xf numFmtId="167" fontId="23" fillId="18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3" fillId="19" borderId="1" xfId="0" applyFont="1" applyFill="1" applyBorder="1" applyAlignment="1" applyProtection="1">
      <alignment horizontal="left" vertical="center" wrapText="1" readingOrder="1"/>
      <protection locked="0"/>
    </xf>
    <xf numFmtId="0" fontId="23" fillId="19" borderId="1" xfId="0" applyFont="1" applyFill="1" applyBorder="1" applyAlignment="1" applyProtection="1">
      <alignment vertical="center" wrapText="1" readingOrder="1"/>
      <protection locked="0"/>
    </xf>
    <xf numFmtId="167" fontId="23" fillId="19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3" fillId="20" borderId="1" xfId="0" applyFont="1" applyFill="1" applyBorder="1" applyAlignment="1" applyProtection="1">
      <alignment horizontal="left" vertical="center" wrapText="1" readingOrder="1"/>
      <protection locked="0"/>
    </xf>
    <xf numFmtId="0" fontId="23" fillId="20" borderId="1" xfId="0" applyFont="1" applyFill="1" applyBorder="1" applyAlignment="1" applyProtection="1">
      <alignment vertical="center" wrapText="1" readingOrder="1"/>
      <protection locked="0"/>
    </xf>
    <xf numFmtId="167" fontId="23" fillId="2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3" fillId="21" borderId="1" xfId="0" applyFont="1" applyFill="1" applyBorder="1" applyAlignment="1" applyProtection="1">
      <alignment horizontal="left" vertical="center" wrapText="1" readingOrder="1"/>
      <protection locked="0"/>
    </xf>
    <xf numFmtId="0" fontId="23" fillId="21" borderId="1" xfId="0" applyFont="1" applyFill="1" applyBorder="1" applyAlignment="1" applyProtection="1">
      <alignment vertical="center" wrapText="1" readingOrder="1"/>
      <protection locked="0"/>
    </xf>
    <xf numFmtId="167" fontId="23" fillId="21" borderId="1" xfId="0" applyNumberFormat="1" applyFont="1" applyFill="1" applyBorder="1" applyAlignment="1" applyProtection="1">
      <alignment horizontal="center" vertical="center" wrapText="1" readingOrder="1"/>
      <protection locked="0"/>
    </xf>
    <xf numFmtId="2" fontId="23" fillId="17" borderId="1" xfId="0" applyNumberFormat="1" applyFont="1" applyFill="1" applyBorder="1" applyAlignment="1" applyProtection="1">
      <alignment horizontal="center" vertical="center" wrapText="1" readingOrder="1"/>
      <protection locked="0"/>
    </xf>
    <xf numFmtId="2" fontId="23" fillId="18" borderId="1" xfId="0" applyNumberFormat="1" applyFont="1" applyFill="1" applyBorder="1" applyAlignment="1" applyProtection="1">
      <alignment horizontal="center" vertical="center" wrapText="1" readingOrder="1"/>
      <protection locked="0"/>
    </xf>
    <xf numFmtId="2" fontId="23" fillId="19" borderId="1" xfId="0" applyNumberFormat="1" applyFont="1" applyFill="1" applyBorder="1" applyAlignment="1" applyProtection="1">
      <alignment horizontal="center" vertical="center" wrapText="1" readingOrder="1"/>
      <protection locked="0"/>
    </xf>
    <xf numFmtId="2" fontId="23" fillId="20" borderId="1" xfId="0" applyNumberFormat="1" applyFont="1" applyFill="1" applyBorder="1" applyAlignment="1" applyProtection="1">
      <alignment horizontal="center" vertical="center" wrapText="1" readingOrder="1"/>
      <protection locked="0"/>
    </xf>
    <xf numFmtId="2" fontId="22" fillId="14" borderId="1" xfId="0" applyNumberFormat="1" applyFont="1" applyFill="1" applyBorder="1" applyAlignment="1" applyProtection="1">
      <alignment horizontal="center" vertical="center" wrapText="1" readingOrder="1"/>
      <protection locked="0"/>
    </xf>
    <xf numFmtId="2" fontId="22" fillId="15" borderId="1" xfId="0" applyNumberFormat="1" applyFont="1" applyFill="1" applyBorder="1" applyAlignment="1" applyProtection="1">
      <alignment horizontal="center" vertical="center" wrapText="1" readingOrder="1"/>
      <protection locked="0"/>
    </xf>
    <xf numFmtId="2" fontId="22" fillId="16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1" fillId="12" borderId="1" xfId="0" applyFont="1" applyFill="1" applyBorder="1" applyAlignment="1" applyProtection="1">
      <alignment horizontal="center" vertical="center" wrapText="1" readingOrder="1"/>
      <protection locked="0"/>
    </xf>
    <xf numFmtId="0" fontId="22" fillId="12" borderId="1" xfId="0" applyFont="1" applyFill="1" applyBorder="1" applyAlignment="1" applyProtection="1">
      <alignment horizontal="center" vertical="center" wrapText="1" readingOrder="1"/>
      <protection locked="0"/>
    </xf>
    <xf numFmtId="2" fontId="13" fillId="3" borderId="3" xfId="0" applyNumberFormat="1" applyFont="1" applyFill="1" applyBorder="1" applyAlignment="1" applyProtection="1">
      <alignment horizontal="center" vertical="center" wrapText="1" readingOrder="1"/>
      <protection locked="0"/>
    </xf>
    <xf numFmtId="2" fontId="13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2" fontId="15" fillId="8" borderId="3" xfId="0" applyNumberFormat="1" applyFont="1" applyFill="1" applyBorder="1" applyAlignment="1">
      <alignment horizontal="center" vertical="center"/>
    </xf>
    <xf numFmtId="2" fontId="15" fillId="8" borderId="1" xfId="0" applyNumberFormat="1" applyFont="1" applyFill="1" applyBorder="1" applyAlignment="1">
      <alignment horizontal="center" vertical="center"/>
    </xf>
    <xf numFmtId="0" fontId="5" fillId="0" borderId="0" xfId="1"/>
    <xf numFmtId="0" fontId="9" fillId="2" borderId="1" xfId="0" applyFont="1" applyFill="1" applyBorder="1" applyAlignment="1" applyProtection="1">
      <alignment horizontal="center" vertical="center" wrapText="1" readingOrder="1"/>
      <protection locked="0"/>
    </xf>
    <xf numFmtId="0" fontId="0" fillId="0" borderId="0" xfId="0" applyAlignment="1">
      <alignment horizontal="left" vertical="center" readingOrder="1"/>
    </xf>
    <xf numFmtId="0" fontId="5" fillId="0" borderId="0" xfId="1"/>
    <xf numFmtId="167" fontId="14" fillId="0" borderId="5" xfId="4" applyNumberFormat="1" applyFont="1" applyBorder="1" applyAlignment="1">
      <alignment horizontal="center" vertical="center"/>
    </xf>
    <xf numFmtId="167" fontId="25" fillId="21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0" xfId="0" applyAlignment="1">
      <alignment horizontal="left" vertical="center" readingOrder="1"/>
    </xf>
    <xf numFmtId="0" fontId="23" fillId="22" borderId="1" xfId="0" applyFont="1" applyFill="1" applyBorder="1" applyAlignment="1" applyProtection="1">
      <alignment horizontal="left" vertical="center" wrapText="1" readingOrder="1"/>
      <protection locked="0"/>
    </xf>
    <xf numFmtId="0" fontId="23" fillId="22" borderId="1" xfId="0" applyFont="1" applyFill="1" applyBorder="1" applyAlignment="1" applyProtection="1">
      <alignment vertical="center" wrapText="1" readingOrder="1"/>
      <protection locked="0"/>
    </xf>
    <xf numFmtId="0" fontId="5" fillId="8" borderId="0" xfId="1" applyFill="1"/>
    <xf numFmtId="0" fontId="0" fillId="0" borderId="0" xfId="0"/>
    <xf numFmtId="0" fontId="0" fillId="0" borderId="0" xfId="0" applyAlignment="1">
      <alignment horizontal="left" vertical="center" readingOrder="1"/>
    </xf>
    <xf numFmtId="167" fontId="23" fillId="22" borderId="1" xfId="0" applyNumberFormat="1" applyFont="1" applyFill="1" applyBorder="1" applyAlignment="1" applyProtection="1">
      <alignment horizontal="center" vertical="center" wrapText="1" readingOrder="1"/>
      <protection locked="0"/>
    </xf>
    <xf numFmtId="2" fontId="23" fillId="22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0" xfId="0" applyAlignment="1">
      <alignment horizontal="left" vertical="center" readingOrder="1"/>
    </xf>
    <xf numFmtId="167" fontId="23" fillId="23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0" borderId="0" xfId="0" applyFont="1" applyAlignment="1">
      <alignment horizontal="left" vertical="center" readingOrder="1"/>
    </xf>
    <xf numFmtId="0" fontId="0" fillId="0" borderId="0" xfId="0"/>
    <xf numFmtId="0" fontId="9" fillId="2" borderId="1" xfId="0" applyFont="1" applyFill="1" applyBorder="1" applyAlignment="1" applyProtection="1">
      <alignment horizontal="center" vertical="center" wrapText="1" readingOrder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 readingOrder="1"/>
      <protection locked="0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8" fillId="0" borderId="2" xfId="0" applyFont="1" applyBorder="1" applyAlignment="1" applyProtection="1">
      <alignment horizontal="center" vertical="center" wrapText="1" readingOrder="1"/>
      <protection locked="0"/>
    </xf>
    <xf numFmtId="0" fontId="18" fillId="0" borderId="4" xfId="0" applyFont="1" applyBorder="1" applyAlignment="1" applyProtection="1">
      <alignment horizontal="center" vertical="center" wrapText="1" readingOrder="1"/>
      <protection locked="0"/>
    </xf>
    <xf numFmtId="0" fontId="18" fillId="0" borderId="3" xfId="0" applyFont="1" applyBorder="1" applyAlignment="1" applyProtection="1">
      <alignment horizontal="center" vertical="center" wrapText="1" readingOrder="1"/>
      <protection locked="0"/>
    </xf>
    <xf numFmtId="0" fontId="10" fillId="0" borderId="1" xfId="0" applyFont="1" applyBorder="1" applyAlignment="1" applyProtection="1">
      <alignment vertical="top" wrapText="1"/>
      <protection locked="0"/>
    </xf>
    <xf numFmtId="0" fontId="19" fillId="0" borderId="1" xfId="3" applyFont="1" applyBorder="1" applyAlignment="1" applyProtection="1">
      <alignment horizontal="center" vertical="center" wrapText="1" readingOrder="1"/>
      <protection locked="0"/>
    </xf>
    <xf numFmtId="0" fontId="0" fillId="0" borderId="0" xfId="0" applyAlignment="1">
      <alignment horizontal="left" vertical="center" readingOrder="1"/>
    </xf>
    <xf numFmtId="0" fontId="18" fillId="0" borderId="1" xfId="3" applyFont="1" applyBorder="1" applyAlignment="1" applyProtection="1">
      <alignment horizontal="center" vertical="center" wrapText="1" readingOrder="1"/>
      <protection locked="0"/>
    </xf>
    <xf numFmtId="0" fontId="18" fillId="0" borderId="2" xfId="3" applyFont="1" applyBorder="1" applyAlignment="1" applyProtection="1">
      <alignment horizontal="center" vertical="center" wrapText="1" readingOrder="1"/>
      <protection locked="0"/>
    </xf>
    <xf numFmtId="0" fontId="18" fillId="0" borderId="4" xfId="3" applyFont="1" applyBorder="1" applyAlignment="1" applyProtection="1">
      <alignment horizontal="center" vertical="center" wrapText="1" readingOrder="1"/>
      <protection locked="0"/>
    </xf>
    <xf numFmtId="0" fontId="18" fillId="0" borderId="3" xfId="3" applyFont="1" applyBorder="1" applyAlignment="1" applyProtection="1">
      <alignment horizontal="center" vertical="center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5" fillId="0" borderId="0" xfId="1" applyAlignment="1">
      <alignment horizontal="center" vertical="center"/>
    </xf>
    <xf numFmtId="0" fontId="0" fillId="0" borderId="0" xfId="0" applyBorder="1" applyAlignment="1">
      <alignment horizontal="left" vertical="center" readingOrder="1"/>
    </xf>
    <xf numFmtId="0" fontId="0" fillId="0" borderId="0" xfId="0" applyBorder="1" applyAlignment="1">
      <alignment horizontal="center" vertical="center" readingOrder="1"/>
    </xf>
  </cellXfs>
  <cellStyles count="6">
    <cellStyle name="Currency" xfId="4" builtinId="4"/>
    <cellStyle name="Normal" xfId="0" builtinId="0"/>
    <cellStyle name="Normal 2" xfId="3" xr:uid="{00000000-0005-0000-0000-000002000000}"/>
    <cellStyle name="Normalno 2" xfId="1" xr:uid="{00000000-0005-0000-0000-000003000000}"/>
    <cellStyle name="Obično_List10" xfId="5" xr:uid="{00000000-0005-0000-0000-000004000000}"/>
    <cellStyle name="Valuta 2" xfId="2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366FF"/>
      <rgbColor rgb="00FFFFFF"/>
      <rgbColor rgb="00757575"/>
      <rgbColor rgb="00FFFFFF"/>
      <rgbColor rgb="000000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CCFF"/>
      <color rgb="FFFFFF99"/>
      <color rgb="FF9999FF"/>
      <color rgb="FFCC99FF"/>
      <color rgb="FFFFFF66"/>
      <color rgb="FFFFFF00"/>
      <color rgb="FF0066FF"/>
      <color rgb="FF0000FF"/>
      <color rgb="FF0000CC"/>
      <color rgb="FFFEFE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view="pageLayout" zoomScaleNormal="100" workbookViewId="0">
      <selection activeCell="E16" sqref="E16"/>
    </sheetView>
  </sheetViews>
  <sheetFormatPr defaultRowHeight="12.75" x14ac:dyDescent="0.2"/>
  <cols>
    <col min="1" max="1" width="5.28515625" style="1" customWidth="1"/>
    <col min="2" max="2" width="31.28515625" style="1" customWidth="1"/>
    <col min="3" max="8" width="18.140625" style="1" customWidth="1"/>
    <col min="9" max="16384" width="9.140625" style="1"/>
  </cols>
  <sheetData>
    <row r="1" spans="1:8" ht="12.75" customHeight="1" x14ac:dyDescent="0.2">
      <c r="A1" s="136" t="s">
        <v>247</v>
      </c>
      <c r="B1" s="137"/>
    </row>
    <row r="2" spans="1:8" x14ac:dyDescent="0.2">
      <c r="A2" s="137"/>
      <c r="B2" s="137"/>
    </row>
    <row r="3" spans="1:8" x14ac:dyDescent="0.2">
      <c r="A3" s="136" t="s">
        <v>248</v>
      </c>
      <c r="B3" s="137"/>
    </row>
    <row r="4" spans="1:8" x14ac:dyDescent="0.2">
      <c r="A4" s="137"/>
      <c r="B4" s="137"/>
    </row>
    <row r="5" spans="1:8" x14ac:dyDescent="0.2">
      <c r="A5" s="136" t="s">
        <v>249</v>
      </c>
      <c r="B5" s="137"/>
    </row>
    <row r="7" spans="1:8" x14ac:dyDescent="0.2">
      <c r="C7" s="138"/>
      <c r="D7" s="138"/>
    </row>
    <row r="8" spans="1:8" ht="30" customHeight="1" x14ac:dyDescent="0.2">
      <c r="A8" s="139" t="s">
        <v>209</v>
      </c>
      <c r="B8" s="140"/>
      <c r="C8" s="140"/>
      <c r="D8" s="140"/>
      <c r="E8" s="140"/>
      <c r="F8" s="140"/>
      <c r="G8" s="140"/>
      <c r="H8" s="141"/>
    </row>
    <row r="9" spans="1:8" ht="46.5" customHeight="1" x14ac:dyDescent="0.2">
      <c r="A9" s="134" t="s">
        <v>0</v>
      </c>
      <c r="B9" s="135"/>
      <c r="C9" s="54" t="s">
        <v>270</v>
      </c>
      <c r="D9" s="38" t="s">
        <v>274</v>
      </c>
      <c r="E9" s="38" t="s">
        <v>1</v>
      </c>
      <c r="F9" s="38" t="s">
        <v>2</v>
      </c>
      <c r="G9" s="40" t="s">
        <v>275</v>
      </c>
      <c r="H9" s="40" t="s">
        <v>276</v>
      </c>
    </row>
    <row r="10" spans="1:8" x14ac:dyDescent="0.2">
      <c r="A10" s="35" t="s">
        <v>3</v>
      </c>
      <c r="B10" s="35" t="s">
        <v>4</v>
      </c>
      <c r="C10" s="35" t="s">
        <v>14</v>
      </c>
      <c r="D10" s="35" t="s">
        <v>5</v>
      </c>
      <c r="E10" s="35" t="s">
        <v>15</v>
      </c>
      <c r="F10" s="35" t="s">
        <v>16</v>
      </c>
      <c r="G10" s="2" t="s">
        <v>17</v>
      </c>
      <c r="H10" s="2" t="s">
        <v>18</v>
      </c>
    </row>
    <row r="11" spans="1:8" ht="13.5" customHeight="1" x14ac:dyDescent="0.2">
      <c r="A11" s="8"/>
      <c r="B11" s="8" t="s">
        <v>6</v>
      </c>
      <c r="C11" s="3">
        <f>SUM(C12:C13)</f>
        <v>465198.25</v>
      </c>
      <c r="D11" s="62">
        <v>1284150</v>
      </c>
      <c r="E11" s="62">
        <v>587911.71</v>
      </c>
      <c r="F11" s="62">
        <f t="shared" ref="F11:F16" si="0">D11-E11</f>
        <v>696238.29</v>
      </c>
      <c r="G11" s="70">
        <f t="shared" ref="G11:G16" si="1">E11/C11*100</f>
        <v>126.37874497593229</v>
      </c>
      <c r="H11" s="71">
        <f t="shared" ref="H11:H16" si="2">E11/D11*100</f>
        <v>45.78216797103142</v>
      </c>
    </row>
    <row r="12" spans="1:8" ht="12.75" customHeight="1" x14ac:dyDescent="0.2">
      <c r="A12" s="10" t="s">
        <v>7</v>
      </c>
      <c r="B12" s="10" t="s">
        <v>8</v>
      </c>
      <c r="C12" s="61">
        <v>465198.25</v>
      </c>
      <c r="D12" s="61">
        <v>1284150</v>
      </c>
      <c r="E12" s="61">
        <v>587911.71</v>
      </c>
      <c r="F12" s="61">
        <f t="shared" si="0"/>
        <v>696238.29</v>
      </c>
      <c r="G12" s="72">
        <f t="shared" si="1"/>
        <v>126.37874497593229</v>
      </c>
      <c r="H12" s="72">
        <f t="shared" si="2"/>
        <v>45.78216797103142</v>
      </c>
    </row>
    <row r="13" spans="1:8" ht="12.75" customHeight="1" x14ac:dyDescent="0.2">
      <c r="A13" s="10" t="s">
        <v>231</v>
      </c>
      <c r="B13" s="10" t="s">
        <v>232</v>
      </c>
      <c r="C13" s="60">
        <v>0</v>
      </c>
      <c r="D13" s="61">
        <v>0</v>
      </c>
      <c r="E13" s="61">
        <v>0</v>
      </c>
      <c r="F13" s="61">
        <f t="shared" si="0"/>
        <v>0</v>
      </c>
      <c r="G13" s="72" t="s">
        <v>31</v>
      </c>
      <c r="H13" s="72" t="e">
        <f t="shared" si="2"/>
        <v>#DIV/0!</v>
      </c>
    </row>
    <row r="14" spans="1:8" ht="12.75" customHeight="1" x14ac:dyDescent="0.2">
      <c r="A14" s="8"/>
      <c r="B14" s="8" t="s">
        <v>9</v>
      </c>
      <c r="C14" s="3">
        <f>SUM(C15:C16)</f>
        <v>590705.19000000006</v>
      </c>
      <c r="D14" s="3">
        <v>1284150</v>
      </c>
      <c r="E14" s="3">
        <v>583036.6</v>
      </c>
      <c r="F14" s="3">
        <f t="shared" si="0"/>
        <v>701113.4</v>
      </c>
      <c r="G14" s="71">
        <f t="shared" si="1"/>
        <v>98.701790651272233</v>
      </c>
      <c r="H14" s="71">
        <f t="shared" si="2"/>
        <v>45.402530856987113</v>
      </c>
    </row>
    <row r="15" spans="1:8" ht="12.75" customHeight="1" x14ac:dyDescent="0.2">
      <c r="A15" s="10" t="s">
        <v>10</v>
      </c>
      <c r="B15" s="10" t="s">
        <v>11</v>
      </c>
      <c r="C15" s="60">
        <v>581698.63</v>
      </c>
      <c r="D15" s="60">
        <v>1251650</v>
      </c>
      <c r="E15" s="60">
        <v>583036.6</v>
      </c>
      <c r="F15" s="60">
        <f t="shared" si="0"/>
        <v>668613.4</v>
      </c>
      <c r="G15" s="72">
        <f t="shared" si="1"/>
        <v>100.23001085630887</v>
      </c>
      <c r="H15" s="72">
        <f t="shared" si="2"/>
        <v>46.581440498541923</v>
      </c>
    </row>
    <row r="16" spans="1:8" ht="12.75" customHeight="1" x14ac:dyDescent="0.2">
      <c r="A16" s="10" t="s">
        <v>12</v>
      </c>
      <c r="B16" s="10" t="s">
        <v>13</v>
      </c>
      <c r="C16" s="60">
        <v>9006.56</v>
      </c>
      <c r="D16" s="60">
        <v>32500</v>
      </c>
      <c r="E16" s="60">
        <v>0</v>
      </c>
      <c r="F16" s="60">
        <f t="shared" si="0"/>
        <v>32500</v>
      </c>
      <c r="G16" s="72">
        <f t="shared" si="1"/>
        <v>0</v>
      </c>
      <c r="H16" s="72">
        <f t="shared" si="2"/>
        <v>0</v>
      </c>
    </row>
  </sheetData>
  <mergeCells count="6">
    <mergeCell ref="A9:B9"/>
    <mergeCell ref="A1:B2"/>
    <mergeCell ref="A3:B4"/>
    <mergeCell ref="A5:B5"/>
    <mergeCell ref="C7:D7"/>
    <mergeCell ref="A8:H8"/>
  </mergeCells>
  <phoneticPr fontId="6" type="noConversion"/>
  <pageMargins left="1.0416666666666666E-2" right="1.0416666666666666E-2" top="1.0416666666666666E-2" bottom="0.75" header="0.3" footer="0.3"/>
  <pageSetup paperSize="9" orientation="landscape" r:id="rId1"/>
  <ignoredErrors>
    <ignoredError sqref="H11:H12 F11:F13 F14:F16 H14:H16" unlockedFormula="1"/>
    <ignoredError sqref="A12:A17" numberStoredAsText="1"/>
    <ignoredError sqref="G11:G12 G14:G16 H13" evalError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showWhiteSpace="0" view="pageLayout" topLeftCell="A7" zoomScaleNormal="100" workbookViewId="0">
      <selection activeCell="F30" sqref="F30"/>
    </sheetView>
  </sheetViews>
  <sheetFormatPr defaultRowHeight="12.75" x14ac:dyDescent="0.2"/>
  <cols>
    <col min="1" max="1" width="5" style="4" customWidth="1"/>
    <col min="2" max="2" width="72.7109375" style="4" customWidth="1"/>
    <col min="3" max="6" width="11.5703125" style="4" customWidth="1"/>
    <col min="7" max="8" width="11.140625" style="66" customWidth="1"/>
    <col min="9" max="16384" width="9.140625" style="4"/>
  </cols>
  <sheetData>
    <row r="1" spans="1:8" ht="12.75" customHeight="1" x14ac:dyDescent="0.2">
      <c r="A1" s="136" t="s">
        <v>247</v>
      </c>
      <c r="B1" s="137"/>
    </row>
    <row r="2" spans="1:8" x14ac:dyDescent="0.2">
      <c r="A2" s="137"/>
      <c r="B2" s="137"/>
      <c r="E2" s="144"/>
    </row>
    <row r="3" spans="1:8" ht="12.75" customHeight="1" x14ac:dyDescent="0.2">
      <c r="A3" s="136" t="s">
        <v>248</v>
      </c>
      <c r="B3" s="137"/>
      <c r="E3" s="144"/>
    </row>
    <row r="4" spans="1:8" x14ac:dyDescent="0.2">
      <c r="A4" s="137"/>
      <c r="B4" s="137"/>
    </row>
    <row r="5" spans="1:8" ht="12.75" customHeight="1" x14ac:dyDescent="0.2">
      <c r="A5" s="136" t="s">
        <v>249</v>
      </c>
      <c r="B5" s="137"/>
    </row>
    <row r="7" spans="1:8" x14ac:dyDescent="0.2">
      <c r="D7" s="144"/>
      <c r="E7" s="144"/>
    </row>
    <row r="8" spans="1:8" ht="30" customHeight="1" x14ac:dyDescent="0.2">
      <c r="A8" s="143" t="s">
        <v>208</v>
      </c>
      <c r="B8" s="143"/>
      <c r="C8" s="143"/>
      <c r="D8" s="143"/>
      <c r="E8" s="143"/>
      <c r="F8" s="143"/>
      <c r="G8" s="143"/>
      <c r="H8" s="143"/>
    </row>
    <row r="9" spans="1:8" ht="48" customHeight="1" x14ac:dyDescent="0.2">
      <c r="A9" s="134" t="s">
        <v>0</v>
      </c>
      <c r="B9" s="142"/>
      <c r="C9" s="38" t="s">
        <v>270</v>
      </c>
      <c r="D9" s="38" t="s">
        <v>274</v>
      </c>
      <c r="E9" s="38" t="s">
        <v>1</v>
      </c>
      <c r="F9" s="38" t="s">
        <v>2</v>
      </c>
      <c r="G9" s="40" t="s">
        <v>275</v>
      </c>
      <c r="H9" s="40" t="s">
        <v>276</v>
      </c>
    </row>
    <row r="10" spans="1:8" x14ac:dyDescent="0.2">
      <c r="A10" s="5" t="s">
        <v>3</v>
      </c>
      <c r="B10" s="5" t="s">
        <v>4</v>
      </c>
      <c r="C10" s="5" t="s">
        <v>14</v>
      </c>
      <c r="D10" s="5" t="s">
        <v>5</v>
      </c>
      <c r="E10" s="5" t="s">
        <v>15</v>
      </c>
      <c r="F10" s="5" t="s">
        <v>16</v>
      </c>
      <c r="G10" s="7" t="s">
        <v>17</v>
      </c>
      <c r="H10" s="7" t="s">
        <v>18</v>
      </c>
    </row>
    <row r="11" spans="1:8" ht="13.5" customHeight="1" x14ac:dyDescent="0.2">
      <c r="A11" s="8"/>
      <c r="B11" s="8" t="s">
        <v>6</v>
      </c>
      <c r="C11" s="9">
        <f>C13+C20+C23+C28+C32</f>
        <v>465198.25</v>
      </c>
      <c r="D11" s="9">
        <v>1284150</v>
      </c>
      <c r="E11" s="9">
        <v>612917.81000000006</v>
      </c>
      <c r="F11" s="9">
        <f>D11-E11</f>
        <v>671232.19</v>
      </c>
      <c r="G11" s="70">
        <f>E11/C11*100</f>
        <v>131.7541091351913</v>
      </c>
      <c r="H11" s="70">
        <f>E11/D11*100</f>
        <v>47.729456060429079</v>
      </c>
    </row>
    <row r="12" spans="1:8" ht="12.75" customHeight="1" x14ac:dyDescent="0.2">
      <c r="A12" s="10" t="s">
        <v>7</v>
      </c>
      <c r="B12" s="10" t="s">
        <v>8</v>
      </c>
      <c r="C12" s="11">
        <v>465198.25</v>
      </c>
      <c r="D12" s="11">
        <v>1283150</v>
      </c>
      <c r="E12" s="11">
        <f>E13+E20+E23+E28+E32</f>
        <v>612917.81000000006</v>
      </c>
      <c r="F12" s="11">
        <f>D12-E12</f>
        <v>670232.18999999994</v>
      </c>
      <c r="G12" s="67">
        <f>E12/C12*100</f>
        <v>131.7541091351913</v>
      </c>
      <c r="H12" s="67">
        <f>E12/D12*100</f>
        <v>47.766653158243386</v>
      </c>
    </row>
    <row r="13" spans="1:8" ht="12.75" customHeight="1" x14ac:dyDescent="0.2">
      <c r="A13" s="10" t="s">
        <v>19</v>
      </c>
      <c r="B13" s="10" t="s">
        <v>20</v>
      </c>
      <c r="C13" s="11">
        <v>373523.49</v>
      </c>
      <c r="D13" s="11">
        <v>890700</v>
      </c>
      <c r="E13" s="11">
        <v>414825.03</v>
      </c>
      <c r="F13" s="11">
        <f t="shared" ref="F13:F38" si="0">D13-E13</f>
        <v>475874.97</v>
      </c>
      <c r="G13" s="67">
        <f t="shared" ref="G13:G38" si="1">E13/C13*100</f>
        <v>111.05728049392557</v>
      </c>
      <c r="H13" s="67">
        <f t="shared" ref="H13:H38" si="2">E13/D13*100</f>
        <v>46.572923543280567</v>
      </c>
    </row>
    <row r="14" spans="1:8" ht="12.75" customHeight="1" x14ac:dyDescent="0.2">
      <c r="A14" s="10" t="s">
        <v>21</v>
      </c>
      <c r="B14" s="10" t="s">
        <v>22</v>
      </c>
      <c r="C14" s="11">
        <v>333234.49</v>
      </c>
      <c r="D14" s="11">
        <v>789700</v>
      </c>
      <c r="E14" s="11">
        <v>382414.36</v>
      </c>
      <c r="F14" s="11">
        <f t="shared" si="0"/>
        <v>407285.64</v>
      </c>
      <c r="G14" s="67">
        <f t="shared" si="1"/>
        <v>114.75833728975653</v>
      </c>
      <c r="H14" s="67">
        <f t="shared" si="2"/>
        <v>48.42527035583133</v>
      </c>
    </row>
    <row r="15" spans="1:8" ht="12.75" customHeight="1" x14ac:dyDescent="0.2">
      <c r="A15" s="10" t="s">
        <v>23</v>
      </c>
      <c r="B15" s="10" t="s">
        <v>24</v>
      </c>
      <c r="C15" s="11">
        <v>333234.49</v>
      </c>
      <c r="D15" s="11">
        <v>789700</v>
      </c>
      <c r="E15" s="11">
        <v>382414.36</v>
      </c>
      <c r="F15" s="11">
        <f t="shared" si="0"/>
        <v>407285.64</v>
      </c>
      <c r="G15" s="67">
        <f t="shared" si="1"/>
        <v>114.75833728975653</v>
      </c>
      <c r="H15" s="67">
        <f t="shared" si="2"/>
        <v>48.42527035583133</v>
      </c>
    </row>
    <row r="16" spans="1:8" s="122" customFormat="1" ht="12.75" customHeight="1" x14ac:dyDescent="0.2">
      <c r="A16" s="10">
        <v>638</v>
      </c>
      <c r="B16" s="10" t="s">
        <v>250</v>
      </c>
      <c r="C16" s="11">
        <v>39860</v>
      </c>
      <c r="D16" s="11">
        <v>100000</v>
      </c>
      <c r="E16" s="11">
        <v>32000</v>
      </c>
      <c r="F16" s="11">
        <f t="shared" si="0"/>
        <v>68000</v>
      </c>
      <c r="G16" s="67">
        <f t="shared" si="1"/>
        <v>80.280983442047159</v>
      </c>
      <c r="H16" s="67">
        <f t="shared" si="2"/>
        <v>32</v>
      </c>
    </row>
    <row r="17" spans="1:8" s="122" customFormat="1" ht="12.75" customHeight="1" x14ac:dyDescent="0.2">
      <c r="A17" s="10">
        <v>6381</v>
      </c>
      <c r="B17" s="10" t="s">
        <v>250</v>
      </c>
      <c r="C17" s="11">
        <v>39860</v>
      </c>
      <c r="D17" s="11">
        <v>100000</v>
      </c>
      <c r="E17" s="11">
        <v>32000</v>
      </c>
      <c r="F17" s="11">
        <f t="shared" si="0"/>
        <v>68000</v>
      </c>
      <c r="G17" s="67">
        <f t="shared" si="1"/>
        <v>80.280983442047159</v>
      </c>
      <c r="H17" s="67">
        <f t="shared" si="2"/>
        <v>32</v>
      </c>
    </row>
    <row r="18" spans="1:8" ht="12.75" customHeight="1" x14ac:dyDescent="0.2">
      <c r="A18" s="10" t="s">
        <v>25</v>
      </c>
      <c r="B18" s="10" t="s">
        <v>26</v>
      </c>
      <c r="C18" s="11">
        <v>429</v>
      </c>
      <c r="D18" s="11">
        <v>1000</v>
      </c>
      <c r="E18" s="11">
        <v>410.67</v>
      </c>
      <c r="F18" s="11">
        <f t="shared" si="0"/>
        <v>589.32999999999993</v>
      </c>
      <c r="G18" s="67">
        <f t="shared" si="1"/>
        <v>95.727272727272734</v>
      </c>
      <c r="H18" s="67">
        <f t="shared" si="2"/>
        <v>41.067</v>
      </c>
    </row>
    <row r="19" spans="1:8" ht="12.75" customHeight="1" x14ac:dyDescent="0.2">
      <c r="A19" s="10" t="s">
        <v>27</v>
      </c>
      <c r="B19" s="10" t="s">
        <v>28</v>
      </c>
      <c r="C19" s="11">
        <v>429</v>
      </c>
      <c r="D19" s="11">
        <v>1000</v>
      </c>
      <c r="E19" s="11">
        <v>410.67</v>
      </c>
      <c r="F19" s="11">
        <f t="shared" si="0"/>
        <v>589.32999999999993</v>
      </c>
      <c r="G19" s="67">
        <f t="shared" si="1"/>
        <v>95.727272727272734</v>
      </c>
      <c r="H19" s="67">
        <f>E19/D19*100</f>
        <v>41.067</v>
      </c>
    </row>
    <row r="20" spans="1:8" ht="12.75" customHeight="1" x14ac:dyDescent="0.2">
      <c r="A20" s="10" t="s">
        <v>38</v>
      </c>
      <c r="B20" s="10" t="s">
        <v>39</v>
      </c>
      <c r="C20" s="11">
        <v>69502.179999999993</v>
      </c>
      <c r="D20" s="11">
        <v>117950</v>
      </c>
      <c r="E20" s="11">
        <v>60140.81</v>
      </c>
      <c r="F20" s="11">
        <f t="shared" si="0"/>
        <v>57809.19</v>
      </c>
      <c r="G20" s="67">
        <f t="shared" si="1"/>
        <v>86.530825364038947</v>
      </c>
      <c r="H20" s="67">
        <f t="shared" si="2"/>
        <v>50.988393387028395</v>
      </c>
    </row>
    <row r="21" spans="1:8" ht="12.75" customHeight="1" x14ac:dyDescent="0.2">
      <c r="A21" s="10" t="s">
        <v>40</v>
      </c>
      <c r="B21" s="10" t="s">
        <v>41</v>
      </c>
      <c r="C21" s="11">
        <v>69502.179999999993</v>
      </c>
      <c r="D21" s="11">
        <v>117950</v>
      </c>
      <c r="E21" s="11">
        <v>60140.81</v>
      </c>
      <c r="F21" s="11">
        <f t="shared" si="0"/>
        <v>57809.19</v>
      </c>
      <c r="G21" s="67">
        <f t="shared" si="1"/>
        <v>86.530825364038947</v>
      </c>
      <c r="H21" s="67">
        <f t="shared" si="2"/>
        <v>50.988393387028395</v>
      </c>
    </row>
    <row r="22" spans="1:8" ht="12.75" customHeight="1" x14ac:dyDescent="0.2">
      <c r="A22" s="10" t="s">
        <v>42</v>
      </c>
      <c r="B22" s="10" t="s">
        <v>43</v>
      </c>
      <c r="C22" s="11">
        <v>69502.179999999993</v>
      </c>
      <c r="D22" s="11">
        <v>117950</v>
      </c>
      <c r="E22" s="11">
        <v>60140.81</v>
      </c>
      <c r="F22" s="11">
        <f t="shared" si="0"/>
        <v>57809.19</v>
      </c>
      <c r="G22" s="67">
        <f t="shared" si="1"/>
        <v>86.530825364038947</v>
      </c>
      <c r="H22" s="67">
        <f t="shared" si="2"/>
        <v>50.988393387028395</v>
      </c>
    </row>
    <row r="23" spans="1:8" ht="12.75" customHeight="1" x14ac:dyDescent="0.2">
      <c r="A23" s="10" t="s">
        <v>44</v>
      </c>
      <c r="B23" s="10" t="s">
        <v>45</v>
      </c>
      <c r="C23" s="11">
        <v>21520</v>
      </c>
      <c r="D23" s="11">
        <v>50100</v>
      </c>
      <c r="E23" s="11">
        <v>33187.550000000003</v>
      </c>
      <c r="F23" s="11">
        <f t="shared" si="0"/>
        <v>16912.449999999997</v>
      </c>
      <c r="G23" s="67">
        <f t="shared" si="1"/>
        <v>154.21723977695169</v>
      </c>
      <c r="H23" s="67">
        <f t="shared" si="2"/>
        <v>66.242614770459085</v>
      </c>
    </row>
    <row r="24" spans="1:8" ht="12.75" customHeight="1" x14ac:dyDescent="0.2">
      <c r="A24" s="10" t="s">
        <v>46</v>
      </c>
      <c r="B24" s="10" t="s">
        <v>47</v>
      </c>
      <c r="C24" s="11">
        <v>21520</v>
      </c>
      <c r="D24" s="11">
        <v>50000</v>
      </c>
      <c r="E24" s="11">
        <v>9600</v>
      </c>
      <c r="F24" s="11">
        <f t="shared" si="0"/>
        <v>40400</v>
      </c>
      <c r="G24" s="67">
        <f t="shared" si="1"/>
        <v>44.609665427509292</v>
      </c>
      <c r="H24" s="67">
        <f t="shared" si="2"/>
        <v>19.2</v>
      </c>
    </row>
    <row r="25" spans="1:8" ht="12.75" customHeight="1" x14ac:dyDescent="0.2">
      <c r="A25" s="12" t="s">
        <v>48</v>
      </c>
      <c r="B25" s="12" t="s">
        <v>49</v>
      </c>
      <c r="C25" s="11">
        <v>21520</v>
      </c>
      <c r="D25" s="11">
        <v>50000</v>
      </c>
      <c r="E25" s="11">
        <v>9600</v>
      </c>
      <c r="F25" s="11">
        <f t="shared" si="0"/>
        <v>40400</v>
      </c>
      <c r="G25" s="67">
        <f t="shared" si="1"/>
        <v>44.609665427509292</v>
      </c>
      <c r="H25" s="67">
        <f t="shared" si="2"/>
        <v>19.2</v>
      </c>
    </row>
    <row r="26" spans="1:8" ht="12.75" customHeight="1" x14ac:dyDescent="0.2">
      <c r="A26" s="12" t="s">
        <v>50</v>
      </c>
      <c r="B26" s="12" t="s">
        <v>51</v>
      </c>
      <c r="C26" s="13">
        <v>0</v>
      </c>
      <c r="D26" s="13">
        <v>100</v>
      </c>
      <c r="E26" s="11">
        <v>212.45</v>
      </c>
      <c r="F26" s="11">
        <f t="shared" si="0"/>
        <v>-112.44999999999999</v>
      </c>
      <c r="G26" s="67" t="e">
        <f t="shared" si="1"/>
        <v>#DIV/0!</v>
      </c>
      <c r="H26" s="67">
        <f t="shared" si="2"/>
        <v>212.45</v>
      </c>
    </row>
    <row r="27" spans="1:8" x14ac:dyDescent="0.2">
      <c r="A27" s="12" t="s">
        <v>52</v>
      </c>
      <c r="B27" s="12" t="s">
        <v>53</v>
      </c>
      <c r="C27" s="13">
        <v>0</v>
      </c>
      <c r="D27" s="13">
        <v>100</v>
      </c>
      <c r="E27" s="11">
        <v>212.45</v>
      </c>
      <c r="F27" s="11">
        <f t="shared" si="0"/>
        <v>-112.44999999999999</v>
      </c>
      <c r="G27" s="67" t="e">
        <f t="shared" si="1"/>
        <v>#DIV/0!</v>
      </c>
      <c r="H27" s="67">
        <f t="shared" si="2"/>
        <v>212.45</v>
      </c>
    </row>
    <row r="28" spans="1:8" x14ac:dyDescent="0.2">
      <c r="A28" s="63">
        <v>67</v>
      </c>
      <c r="B28" s="63" t="s">
        <v>239</v>
      </c>
      <c r="C28" s="13">
        <v>0</v>
      </c>
      <c r="D28" s="11">
        <v>222900</v>
      </c>
      <c r="E28" s="11">
        <v>103771.94</v>
      </c>
      <c r="F28" s="11">
        <f t="shared" si="0"/>
        <v>119128.06</v>
      </c>
      <c r="G28" s="67" t="e">
        <f t="shared" si="1"/>
        <v>#DIV/0!</v>
      </c>
      <c r="H28" s="67">
        <f t="shared" si="2"/>
        <v>46.555379093764024</v>
      </c>
    </row>
    <row r="29" spans="1:8" x14ac:dyDescent="0.2">
      <c r="A29" s="63">
        <v>671</v>
      </c>
      <c r="B29" s="63" t="s">
        <v>240</v>
      </c>
      <c r="C29" s="64">
        <v>0</v>
      </c>
      <c r="D29" s="11">
        <v>222900</v>
      </c>
      <c r="E29" s="11">
        <v>103771.94</v>
      </c>
      <c r="F29" s="11">
        <f t="shared" si="0"/>
        <v>119128.06</v>
      </c>
      <c r="G29" s="67" t="e">
        <f t="shared" si="1"/>
        <v>#DIV/0!</v>
      </c>
      <c r="H29" s="67">
        <f t="shared" si="2"/>
        <v>46.555379093764024</v>
      </c>
    </row>
    <row r="30" spans="1:8" x14ac:dyDescent="0.2">
      <c r="A30" s="65">
        <v>6711</v>
      </c>
      <c r="B30" s="63" t="s">
        <v>241</v>
      </c>
      <c r="C30" s="18">
        <v>0</v>
      </c>
      <c r="D30" s="11">
        <v>209800</v>
      </c>
      <c r="E30" s="11">
        <v>99665.69</v>
      </c>
      <c r="F30" s="11">
        <f t="shared" si="0"/>
        <v>110134.31</v>
      </c>
      <c r="G30" s="67" t="e">
        <f t="shared" si="1"/>
        <v>#DIV/0!</v>
      </c>
      <c r="H30" s="67">
        <f t="shared" si="2"/>
        <v>47.505095328884657</v>
      </c>
    </row>
    <row r="31" spans="1:8" s="122" customFormat="1" x14ac:dyDescent="0.2">
      <c r="A31" s="65">
        <v>6712</v>
      </c>
      <c r="B31" s="63" t="s">
        <v>260</v>
      </c>
      <c r="C31" s="18">
        <v>0</v>
      </c>
      <c r="D31" s="11">
        <v>13100</v>
      </c>
      <c r="E31" s="11">
        <v>4106.25</v>
      </c>
      <c r="F31" s="11">
        <f t="shared" si="0"/>
        <v>8993.75</v>
      </c>
      <c r="G31" s="67" t="e">
        <f t="shared" si="1"/>
        <v>#DIV/0!</v>
      </c>
      <c r="H31" s="67">
        <f t="shared" si="2"/>
        <v>31.345419847328245</v>
      </c>
    </row>
    <row r="32" spans="1:8" s="122" customFormat="1" x14ac:dyDescent="0.2">
      <c r="A32" s="65">
        <v>68</v>
      </c>
      <c r="B32" s="63" t="s">
        <v>251</v>
      </c>
      <c r="C32" s="18">
        <v>652.58000000000004</v>
      </c>
      <c r="D32" s="11">
        <v>1500</v>
      </c>
      <c r="E32" s="11">
        <v>992.48</v>
      </c>
      <c r="F32" s="11">
        <f t="shared" si="0"/>
        <v>507.52</v>
      </c>
      <c r="G32" s="67">
        <f t="shared" si="1"/>
        <v>152.08556805295902</v>
      </c>
      <c r="H32" s="67">
        <f t="shared" si="2"/>
        <v>66.165333333333336</v>
      </c>
    </row>
    <row r="33" spans="1:8" s="122" customFormat="1" x14ac:dyDescent="0.2">
      <c r="A33" s="65">
        <v>683</v>
      </c>
      <c r="B33" s="63" t="s">
        <v>253</v>
      </c>
      <c r="C33" s="18">
        <v>652.58000000000004</v>
      </c>
      <c r="D33" s="11">
        <v>1500</v>
      </c>
      <c r="E33" s="11">
        <v>992.48</v>
      </c>
      <c r="F33" s="11">
        <f t="shared" si="0"/>
        <v>507.52</v>
      </c>
      <c r="G33" s="67">
        <f t="shared" si="1"/>
        <v>152.08556805295902</v>
      </c>
      <c r="H33" s="67">
        <f t="shared" si="2"/>
        <v>66.165333333333336</v>
      </c>
    </row>
    <row r="34" spans="1:8" s="122" customFormat="1" x14ac:dyDescent="0.2">
      <c r="A34" s="65">
        <v>6831</v>
      </c>
      <c r="B34" s="63" t="s">
        <v>252</v>
      </c>
      <c r="C34" s="18">
        <v>652.58000000000004</v>
      </c>
      <c r="D34" s="11">
        <v>1500</v>
      </c>
      <c r="E34" s="11">
        <v>0</v>
      </c>
      <c r="F34" s="11">
        <f t="shared" si="0"/>
        <v>1500</v>
      </c>
      <c r="G34" s="67">
        <f t="shared" si="1"/>
        <v>0</v>
      </c>
      <c r="H34" s="67">
        <f t="shared" si="2"/>
        <v>0</v>
      </c>
    </row>
    <row r="35" spans="1:8" x14ac:dyDescent="0.2">
      <c r="A35" s="65">
        <v>9</v>
      </c>
      <c r="B35" s="63" t="s">
        <v>232</v>
      </c>
      <c r="C35" s="18">
        <v>0</v>
      </c>
      <c r="D35" s="11">
        <v>1000</v>
      </c>
      <c r="E35" s="13">
        <v>0</v>
      </c>
      <c r="F35" s="11">
        <f t="shared" si="0"/>
        <v>1000</v>
      </c>
      <c r="G35" s="67" t="e">
        <f t="shared" si="1"/>
        <v>#DIV/0!</v>
      </c>
      <c r="H35" s="67">
        <f t="shared" si="2"/>
        <v>0</v>
      </c>
    </row>
    <row r="36" spans="1:8" x14ac:dyDescent="0.2">
      <c r="A36" s="65">
        <v>92</v>
      </c>
      <c r="B36" s="63" t="s">
        <v>243</v>
      </c>
      <c r="C36" s="18">
        <v>0</v>
      </c>
      <c r="D36" s="11">
        <v>1000</v>
      </c>
      <c r="E36" s="13">
        <v>0</v>
      </c>
      <c r="F36" s="11">
        <f t="shared" si="0"/>
        <v>1000</v>
      </c>
      <c r="G36" s="67" t="e">
        <f t="shared" si="1"/>
        <v>#DIV/0!</v>
      </c>
      <c r="H36" s="67">
        <f t="shared" si="2"/>
        <v>0</v>
      </c>
    </row>
    <row r="37" spans="1:8" x14ac:dyDescent="0.2">
      <c r="A37" s="65">
        <v>922</v>
      </c>
      <c r="B37" s="63" t="s">
        <v>244</v>
      </c>
      <c r="C37" s="18">
        <v>0</v>
      </c>
      <c r="D37" s="11">
        <v>1000</v>
      </c>
      <c r="E37" s="13">
        <v>0</v>
      </c>
      <c r="F37" s="11">
        <f t="shared" si="0"/>
        <v>1000</v>
      </c>
      <c r="G37" s="67" t="e">
        <f t="shared" si="1"/>
        <v>#DIV/0!</v>
      </c>
      <c r="H37" s="67">
        <f t="shared" si="2"/>
        <v>0</v>
      </c>
    </row>
    <row r="38" spans="1:8" x14ac:dyDescent="0.2">
      <c r="A38" s="65">
        <v>9221</v>
      </c>
      <c r="B38" s="63" t="s">
        <v>245</v>
      </c>
      <c r="C38" s="18">
        <v>0</v>
      </c>
      <c r="D38" s="11">
        <v>1000</v>
      </c>
      <c r="E38" s="13">
        <v>0</v>
      </c>
      <c r="F38" s="11">
        <f t="shared" si="0"/>
        <v>1000</v>
      </c>
      <c r="G38" s="67" t="e">
        <f t="shared" si="1"/>
        <v>#DIV/0!</v>
      </c>
      <c r="H38" s="67">
        <f t="shared" si="2"/>
        <v>0</v>
      </c>
    </row>
  </sheetData>
  <mergeCells count="7">
    <mergeCell ref="A9:B9"/>
    <mergeCell ref="A8:H8"/>
    <mergeCell ref="A1:B2"/>
    <mergeCell ref="E2:E3"/>
    <mergeCell ref="A3:B4"/>
    <mergeCell ref="A5:B5"/>
    <mergeCell ref="D7:E7"/>
  </mergeCells>
  <pageMargins left="1.0416666666666666E-2" right="1.0416666666666666E-2" top="1.0416666666666666E-2" bottom="1.0416666666666666E-2" header="0.3" footer="0.3"/>
  <pageSetup paperSize="9" orientation="landscape" r:id="rId1"/>
  <ignoredErrors>
    <ignoredError sqref="A23:A28 A12:A13 A18:A19 A14:A15 A20:A22" numberStoredAsText="1"/>
    <ignoredError sqref="H11:H13 F18:F19 F23 F35 F11:F13 F21:F22 F28:F30 F14:F15" unlockedFormula="1"/>
    <ignoredError sqref="G18:G19 G35:H38 G12:G13 G20:G22 G23:G30 G14:G15" evalError="1"/>
    <ignoredError sqref="G11 H18 F20 F24:F27 F36:F38 H14:H15 H20:H22 H23:H30" evalError="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7"/>
  <sheetViews>
    <sheetView showGridLines="0" view="pageLayout" zoomScaleNormal="100" workbookViewId="0">
      <selection activeCell="A8" sqref="A8:H8"/>
    </sheetView>
  </sheetViews>
  <sheetFormatPr defaultRowHeight="12.75" x14ac:dyDescent="0.2"/>
  <cols>
    <col min="1" max="1" width="11.5703125" customWidth="1"/>
    <col min="2" max="2" width="48.85546875" bestFit="1" customWidth="1"/>
    <col min="3" max="3" width="15.5703125" style="14" customWidth="1"/>
    <col min="4" max="6" width="15.7109375" style="15" customWidth="1"/>
    <col min="7" max="7" width="13" style="41" customWidth="1"/>
    <col min="8" max="8" width="11.5703125" style="52" customWidth="1"/>
  </cols>
  <sheetData>
    <row r="1" spans="1:9" ht="12.75" customHeight="1" x14ac:dyDescent="0.2">
      <c r="A1" s="136" t="s">
        <v>247</v>
      </c>
      <c r="B1" s="137"/>
    </row>
    <row r="2" spans="1:9" x14ac:dyDescent="0.2">
      <c r="A2" s="137"/>
      <c r="B2" s="137"/>
      <c r="E2" s="137"/>
      <c r="F2" s="137"/>
    </row>
    <row r="3" spans="1:9" x14ac:dyDescent="0.2">
      <c r="A3" s="136" t="s">
        <v>248</v>
      </c>
      <c r="B3" s="137"/>
      <c r="E3" s="137"/>
      <c r="F3" s="137"/>
    </row>
    <row r="4" spans="1:9" x14ac:dyDescent="0.2">
      <c r="A4" s="137"/>
      <c r="B4" s="137"/>
    </row>
    <row r="5" spans="1:9" ht="14.1" customHeight="1" x14ac:dyDescent="0.2">
      <c r="A5" s="136" t="s">
        <v>249</v>
      </c>
      <c r="B5" s="137"/>
    </row>
    <row r="6" spans="1:9" ht="11.1" customHeight="1" x14ac:dyDescent="0.2"/>
    <row r="7" spans="1:9" ht="18" customHeight="1" x14ac:dyDescent="0.2"/>
    <row r="8" spans="1:9" ht="30" customHeight="1" x14ac:dyDescent="0.2">
      <c r="A8" s="145" t="s">
        <v>210</v>
      </c>
      <c r="B8" s="145"/>
      <c r="C8" s="145"/>
      <c r="D8" s="145"/>
      <c r="E8" s="145"/>
      <c r="F8" s="145"/>
      <c r="G8" s="145"/>
      <c r="H8" s="145"/>
    </row>
    <row r="9" spans="1:9" ht="48" x14ac:dyDescent="0.2">
      <c r="A9" s="134" t="s">
        <v>0</v>
      </c>
      <c r="B9" s="142"/>
      <c r="C9" s="38" t="s">
        <v>270</v>
      </c>
      <c r="D9" s="38" t="s">
        <v>277</v>
      </c>
      <c r="E9" s="42" t="s">
        <v>1</v>
      </c>
      <c r="F9" s="38" t="s">
        <v>2</v>
      </c>
      <c r="G9" s="40" t="s">
        <v>255</v>
      </c>
      <c r="H9" s="40" t="s">
        <v>256</v>
      </c>
    </row>
    <row r="10" spans="1:9" ht="12.75" customHeight="1" x14ac:dyDescent="0.2">
      <c r="A10" s="38" t="s">
        <v>3</v>
      </c>
      <c r="B10" s="38" t="s">
        <v>4</v>
      </c>
      <c r="C10" s="38" t="s">
        <v>14</v>
      </c>
      <c r="D10" s="38" t="s">
        <v>5</v>
      </c>
      <c r="E10" s="38" t="s">
        <v>15</v>
      </c>
      <c r="F10" s="38" t="s">
        <v>16</v>
      </c>
      <c r="G10" s="7" t="s">
        <v>17</v>
      </c>
      <c r="H10" s="7" t="s">
        <v>18</v>
      </c>
    </row>
    <row r="11" spans="1:9" ht="12.75" customHeight="1" x14ac:dyDescent="0.2">
      <c r="A11" s="8"/>
      <c r="B11" s="8" t="s">
        <v>9</v>
      </c>
      <c r="C11" s="16">
        <f>C13+C22+C52+C57+C60</f>
        <v>594592.06999999995</v>
      </c>
      <c r="D11" s="16">
        <v>1284150</v>
      </c>
      <c r="E11" s="16">
        <v>583036.6</v>
      </c>
      <c r="F11" s="9">
        <f>D11-E11</f>
        <v>701113.4</v>
      </c>
      <c r="G11" s="69">
        <f>E11/C11*100</f>
        <v>98.056571793835062</v>
      </c>
      <c r="H11" s="69">
        <f>E11/D11*100</f>
        <v>45.402530856987113</v>
      </c>
      <c r="I11" s="17"/>
    </row>
    <row r="12" spans="1:9" ht="12.75" customHeight="1" x14ac:dyDescent="0.2">
      <c r="A12" s="10" t="s">
        <v>10</v>
      </c>
      <c r="B12" s="10" t="s">
        <v>11</v>
      </c>
      <c r="C12" s="18">
        <v>581698.63</v>
      </c>
      <c r="D12" s="11">
        <v>1262550</v>
      </c>
      <c r="E12" s="11">
        <v>583036.6</v>
      </c>
      <c r="F12" s="11">
        <f>D12-E12</f>
        <v>679513.4</v>
      </c>
      <c r="G12" s="68">
        <f>E12/C12*100</f>
        <v>100.23001085630887</v>
      </c>
      <c r="H12" s="68">
        <f>E12/D12*100</f>
        <v>46.179287948992112</v>
      </c>
      <c r="I12" s="17"/>
    </row>
    <row r="13" spans="1:9" ht="12.75" customHeight="1" x14ac:dyDescent="0.2">
      <c r="A13" s="10" t="s">
        <v>54</v>
      </c>
      <c r="B13" s="10" t="s">
        <v>55</v>
      </c>
      <c r="C13" s="18">
        <v>385816.2</v>
      </c>
      <c r="D13" s="11">
        <v>794400</v>
      </c>
      <c r="E13" s="11">
        <v>377991.49</v>
      </c>
      <c r="F13" s="11">
        <f t="shared" ref="F13:F67" si="0">D13-E13</f>
        <v>416408.51</v>
      </c>
      <c r="G13" s="68">
        <f>E13/C13*100</f>
        <v>97.97190734862869</v>
      </c>
      <c r="H13" s="68">
        <f t="shared" ref="H13:H67" si="1">E13/D13*100</f>
        <v>47.58201032225579</v>
      </c>
      <c r="I13" s="17"/>
    </row>
    <row r="14" spans="1:9" x14ac:dyDescent="0.2">
      <c r="A14" s="10" t="s">
        <v>56</v>
      </c>
      <c r="B14" s="10" t="s">
        <v>57</v>
      </c>
      <c r="C14" s="18">
        <v>321254.83</v>
      </c>
      <c r="D14" s="11">
        <v>662100</v>
      </c>
      <c r="E14" s="11">
        <v>311160.46000000002</v>
      </c>
      <c r="F14" s="11">
        <f t="shared" si="0"/>
        <v>350939.54</v>
      </c>
      <c r="G14" s="68">
        <f t="shared" ref="G14:G15" si="2">E14/C14*100</f>
        <v>96.857830900161105</v>
      </c>
      <c r="H14" s="68">
        <f t="shared" si="1"/>
        <v>46.995991542063138</v>
      </c>
      <c r="I14" s="17"/>
    </row>
    <row r="15" spans="1:9" ht="12.75" customHeight="1" x14ac:dyDescent="0.2">
      <c r="A15" s="10" t="s">
        <v>58</v>
      </c>
      <c r="B15" s="10" t="s">
        <v>59</v>
      </c>
      <c r="C15" s="18">
        <v>230322.96</v>
      </c>
      <c r="D15" s="11">
        <v>470100</v>
      </c>
      <c r="E15" s="11">
        <v>202999.07</v>
      </c>
      <c r="F15" s="11">
        <f t="shared" si="0"/>
        <v>267100.93</v>
      </c>
      <c r="G15" s="68">
        <f t="shared" si="2"/>
        <v>88.136705954108962</v>
      </c>
      <c r="H15" s="68">
        <f t="shared" si="1"/>
        <v>43.182103807700486</v>
      </c>
      <c r="I15" s="17"/>
    </row>
    <row r="16" spans="1:9" ht="12.75" customHeight="1" x14ac:dyDescent="0.2">
      <c r="A16" s="10" t="s">
        <v>60</v>
      </c>
      <c r="B16" s="10" t="s">
        <v>61</v>
      </c>
      <c r="C16" s="18">
        <v>5235.3900000000003</v>
      </c>
      <c r="D16" s="11">
        <v>10000</v>
      </c>
      <c r="E16" s="11">
        <v>13239.42</v>
      </c>
      <c r="F16" s="11">
        <f t="shared" si="0"/>
        <v>-3239.42</v>
      </c>
      <c r="G16" s="68">
        <f t="shared" ref="G16:G67" si="3">E16/C16*100</f>
        <v>252.88316629706665</v>
      </c>
      <c r="H16" s="68">
        <f t="shared" si="1"/>
        <v>132.39419999999998</v>
      </c>
      <c r="I16" s="17"/>
    </row>
    <row r="17" spans="1:9" ht="12.75" customHeight="1" x14ac:dyDescent="0.2">
      <c r="A17" s="10" t="s">
        <v>62</v>
      </c>
      <c r="B17" s="10" t="s">
        <v>63</v>
      </c>
      <c r="C17" s="18">
        <v>85696.48</v>
      </c>
      <c r="D17" s="11">
        <v>182000</v>
      </c>
      <c r="E17" s="11">
        <v>94921.97</v>
      </c>
      <c r="F17" s="11">
        <f t="shared" si="0"/>
        <v>87078.03</v>
      </c>
      <c r="G17" s="68">
        <f t="shared" si="3"/>
        <v>110.76530797997772</v>
      </c>
      <c r="H17" s="68">
        <f t="shared" si="1"/>
        <v>52.15492857142857</v>
      </c>
      <c r="I17" s="17"/>
    </row>
    <row r="18" spans="1:9" ht="12.75" customHeight="1" x14ac:dyDescent="0.2">
      <c r="A18" s="10" t="s">
        <v>64</v>
      </c>
      <c r="B18" s="10" t="s">
        <v>65</v>
      </c>
      <c r="C18" s="18">
        <v>11581.76</v>
      </c>
      <c r="D18" s="11">
        <v>34000</v>
      </c>
      <c r="E18" s="11">
        <v>15285.14</v>
      </c>
      <c r="F18" s="11">
        <f t="shared" si="0"/>
        <v>18714.86</v>
      </c>
      <c r="G18" s="68">
        <f t="shared" si="3"/>
        <v>131.97596911004891</v>
      </c>
      <c r="H18" s="68">
        <f t="shared" si="1"/>
        <v>44.956294117647055</v>
      </c>
      <c r="I18" s="17"/>
    </row>
    <row r="19" spans="1:9" ht="12.75" customHeight="1" x14ac:dyDescent="0.2">
      <c r="A19" s="10" t="s">
        <v>66</v>
      </c>
      <c r="B19" s="10" t="s">
        <v>65</v>
      </c>
      <c r="C19" s="18">
        <v>11581.76</v>
      </c>
      <c r="D19" s="11">
        <v>34000</v>
      </c>
      <c r="E19" s="11">
        <v>15285.14</v>
      </c>
      <c r="F19" s="11">
        <f t="shared" si="0"/>
        <v>18714.86</v>
      </c>
      <c r="G19" s="68">
        <f t="shared" si="3"/>
        <v>131.97596911004891</v>
      </c>
      <c r="H19" s="68">
        <f t="shared" si="1"/>
        <v>44.956294117647055</v>
      </c>
      <c r="I19" s="17"/>
    </row>
    <row r="20" spans="1:9" x14ac:dyDescent="0.2">
      <c r="A20" s="10" t="s">
        <v>67</v>
      </c>
      <c r="B20" s="10" t="s">
        <v>68</v>
      </c>
      <c r="C20" s="18">
        <v>52979.61</v>
      </c>
      <c r="D20" s="11">
        <v>98300</v>
      </c>
      <c r="E20" s="11">
        <v>51545.89</v>
      </c>
      <c r="F20" s="11">
        <f t="shared" si="0"/>
        <v>46754.11</v>
      </c>
      <c r="G20" s="68">
        <f t="shared" si="3"/>
        <v>97.293826813749661</v>
      </c>
      <c r="H20" s="68">
        <f t="shared" si="1"/>
        <v>52.437324516785353</v>
      </c>
      <c r="I20" s="17"/>
    </row>
    <row r="21" spans="1:9" ht="12.75" customHeight="1" x14ac:dyDescent="0.2">
      <c r="A21" s="10" t="s">
        <v>69</v>
      </c>
      <c r="B21" s="10" t="s">
        <v>70</v>
      </c>
      <c r="C21" s="18">
        <v>52979.61</v>
      </c>
      <c r="D21" s="11">
        <v>98300</v>
      </c>
      <c r="E21" s="11">
        <v>51545.89</v>
      </c>
      <c r="F21" s="11">
        <f t="shared" si="0"/>
        <v>46754.11</v>
      </c>
      <c r="G21" s="68">
        <f t="shared" si="3"/>
        <v>97.293826813749661</v>
      </c>
      <c r="H21" s="68">
        <f t="shared" si="1"/>
        <v>52.437324516785353</v>
      </c>
      <c r="I21" s="17"/>
    </row>
    <row r="22" spans="1:9" x14ac:dyDescent="0.2">
      <c r="A22" s="10" t="s">
        <v>71</v>
      </c>
      <c r="B22" s="10" t="s">
        <v>72</v>
      </c>
      <c r="C22" s="18">
        <v>192342.69</v>
      </c>
      <c r="D22" s="11">
        <v>463150</v>
      </c>
      <c r="E22" s="11">
        <v>204043.43</v>
      </c>
      <c r="F22" s="11">
        <f t="shared" si="0"/>
        <v>259106.57</v>
      </c>
      <c r="G22" s="68">
        <f t="shared" si="3"/>
        <v>106.08327771645494</v>
      </c>
      <c r="H22" s="68">
        <f t="shared" si="1"/>
        <v>44.055582424700418</v>
      </c>
      <c r="I22" s="17"/>
    </row>
    <row r="23" spans="1:9" ht="12.75" customHeight="1" x14ac:dyDescent="0.2">
      <c r="A23" s="10" t="s">
        <v>73</v>
      </c>
      <c r="B23" s="10" t="s">
        <v>74</v>
      </c>
      <c r="C23" s="18">
        <v>23447.52</v>
      </c>
      <c r="D23" s="11">
        <v>100500</v>
      </c>
      <c r="E23" s="11">
        <v>36049.160000000003</v>
      </c>
      <c r="F23" s="11">
        <f t="shared" si="0"/>
        <v>64450.84</v>
      </c>
      <c r="G23" s="68">
        <f t="shared" si="3"/>
        <v>153.74402068960813</v>
      </c>
      <c r="H23" s="68">
        <f t="shared" si="1"/>
        <v>35.869810945273635</v>
      </c>
      <c r="I23" s="17"/>
    </row>
    <row r="24" spans="1:9" ht="12.75" customHeight="1" x14ac:dyDescent="0.2">
      <c r="A24" s="10" t="s">
        <v>75</v>
      </c>
      <c r="B24" s="10" t="s">
        <v>76</v>
      </c>
      <c r="C24" s="18">
        <v>9905.1299999999992</v>
      </c>
      <c r="D24" s="11">
        <v>18700</v>
      </c>
      <c r="E24" s="11">
        <v>4596.2</v>
      </c>
      <c r="F24" s="11">
        <f t="shared" si="0"/>
        <v>14103.8</v>
      </c>
      <c r="G24" s="68">
        <f t="shared" si="3"/>
        <v>46.402217840654295</v>
      </c>
      <c r="H24" s="68">
        <f t="shared" si="1"/>
        <v>24.578609625668449</v>
      </c>
      <c r="I24" s="17"/>
    </row>
    <row r="25" spans="1:9" ht="12.75" customHeight="1" x14ac:dyDescent="0.2">
      <c r="A25" s="10" t="s">
        <v>77</v>
      </c>
      <c r="B25" s="10" t="s">
        <v>78</v>
      </c>
      <c r="C25" s="18">
        <v>12632.39</v>
      </c>
      <c r="D25" s="11">
        <v>23900</v>
      </c>
      <c r="E25" s="11">
        <v>13069.76</v>
      </c>
      <c r="F25" s="11">
        <f t="shared" si="0"/>
        <v>10830.24</v>
      </c>
      <c r="G25" s="68">
        <f t="shared" si="3"/>
        <v>103.46229019211725</v>
      </c>
      <c r="H25" s="68">
        <f t="shared" si="1"/>
        <v>54.68518828451883</v>
      </c>
      <c r="I25" s="17"/>
    </row>
    <row r="26" spans="1:9" ht="12.75" customHeight="1" x14ac:dyDescent="0.2">
      <c r="A26" s="10" t="s">
        <v>79</v>
      </c>
      <c r="B26" s="10" t="s">
        <v>80</v>
      </c>
      <c r="C26" s="18">
        <v>910</v>
      </c>
      <c r="D26" s="11">
        <v>57900</v>
      </c>
      <c r="E26" s="11">
        <v>18383.2</v>
      </c>
      <c r="F26" s="11">
        <f t="shared" si="0"/>
        <v>39516.800000000003</v>
      </c>
      <c r="G26" s="68">
        <f t="shared" si="3"/>
        <v>2020.1318681318683</v>
      </c>
      <c r="H26" s="68">
        <f t="shared" si="1"/>
        <v>31.749913644214161</v>
      </c>
      <c r="I26" s="17"/>
    </row>
    <row r="27" spans="1:9" ht="12.75" customHeight="1" x14ac:dyDescent="0.2">
      <c r="A27" s="10" t="s">
        <v>83</v>
      </c>
      <c r="B27" s="10" t="s">
        <v>84</v>
      </c>
      <c r="C27" s="18">
        <v>80353.919999999998</v>
      </c>
      <c r="D27" s="11">
        <v>20300</v>
      </c>
      <c r="E27" s="11">
        <v>88868.67</v>
      </c>
      <c r="F27" s="11">
        <f t="shared" si="0"/>
        <v>-68568.67</v>
      </c>
      <c r="G27" s="68">
        <f t="shared" si="3"/>
        <v>110.59655832596593</v>
      </c>
      <c r="H27" s="68">
        <f t="shared" si="1"/>
        <v>437.77669950738914</v>
      </c>
      <c r="I27" s="17"/>
    </row>
    <row r="28" spans="1:9" ht="12.75" customHeight="1" x14ac:dyDescent="0.2">
      <c r="A28" s="10" t="s">
        <v>85</v>
      </c>
      <c r="B28" s="10" t="s">
        <v>86</v>
      </c>
      <c r="C28" s="18">
        <v>17372.13</v>
      </c>
      <c r="D28" s="11">
        <v>22200</v>
      </c>
      <c r="E28" s="11">
        <v>11312.71</v>
      </c>
      <c r="F28" s="11">
        <f t="shared" si="0"/>
        <v>10887.29</v>
      </c>
      <c r="G28" s="68">
        <f t="shared" si="3"/>
        <v>65.11987879436775</v>
      </c>
      <c r="H28" s="68">
        <f t="shared" si="1"/>
        <v>50.958153153153148</v>
      </c>
      <c r="I28" s="17"/>
    </row>
    <row r="29" spans="1:9" x14ac:dyDescent="0.2">
      <c r="A29" s="10" t="s">
        <v>87</v>
      </c>
      <c r="B29" s="10" t="s">
        <v>88</v>
      </c>
      <c r="C29" s="18">
        <v>52808.08</v>
      </c>
      <c r="D29" s="11">
        <v>110300</v>
      </c>
      <c r="E29" s="11">
        <v>59539.24</v>
      </c>
      <c r="F29" s="11">
        <f t="shared" si="0"/>
        <v>50760.76</v>
      </c>
      <c r="G29" s="68">
        <f t="shared" si="3"/>
        <v>112.7464584965028</v>
      </c>
      <c r="H29" s="68">
        <f t="shared" si="1"/>
        <v>53.979365367180407</v>
      </c>
      <c r="I29" s="17"/>
    </row>
    <row r="30" spans="1:9" x14ac:dyDescent="0.2">
      <c r="A30" s="10" t="s">
        <v>89</v>
      </c>
      <c r="B30" s="10" t="s">
        <v>90</v>
      </c>
      <c r="C30" s="18">
        <v>19751.63</v>
      </c>
      <c r="D30" s="11">
        <v>61500</v>
      </c>
      <c r="E30" s="11">
        <v>16901.61</v>
      </c>
      <c r="F30" s="11">
        <f t="shared" si="0"/>
        <v>44598.39</v>
      </c>
      <c r="G30" s="68">
        <f t="shared" si="3"/>
        <v>85.570709860401394</v>
      </c>
      <c r="H30" s="68">
        <f t="shared" si="1"/>
        <v>27.482292682926829</v>
      </c>
      <c r="I30" s="17"/>
    </row>
    <row r="31" spans="1:9" ht="12.75" customHeight="1" x14ac:dyDescent="0.2">
      <c r="A31" s="10" t="s">
        <v>91</v>
      </c>
      <c r="B31" s="10" t="s">
        <v>92</v>
      </c>
      <c r="C31" s="18">
        <v>688.66</v>
      </c>
      <c r="D31" s="11">
        <v>2800</v>
      </c>
      <c r="E31" s="11">
        <v>739.72</v>
      </c>
      <c r="F31" s="11">
        <f t="shared" si="0"/>
        <v>2060.2799999999997</v>
      </c>
      <c r="G31" s="68">
        <f t="shared" si="3"/>
        <v>107.41439897772487</v>
      </c>
      <c r="H31" s="68">
        <f t="shared" si="1"/>
        <v>26.418571428571429</v>
      </c>
      <c r="I31" s="17"/>
    </row>
    <row r="32" spans="1:9" ht="12.75" customHeight="1" x14ac:dyDescent="0.2">
      <c r="A32" s="10" t="s">
        <v>93</v>
      </c>
      <c r="B32" s="10" t="s">
        <v>94</v>
      </c>
      <c r="C32" s="18">
        <v>2740.08</v>
      </c>
      <c r="D32" s="11">
        <v>3700</v>
      </c>
      <c r="E32" s="11">
        <v>375.39</v>
      </c>
      <c r="F32" s="11">
        <f t="shared" si="0"/>
        <v>3324.61</v>
      </c>
      <c r="G32" s="68">
        <f t="shared" si="3"/>
        <v>13.699964964526584</v>
      </c>
      <c r="H32" s="68">
        <f t="shared" si="1"/>
        <v>10.145675675675674</v>
      </c>
      <c r="I32" s="17"/>
    </row>
    <row r="33" spans="1:9" ht="12.75" customHeight="1" x14ac:dyDescent="0.2">
      <c r="A33" s="10" t="s">
        <v>95</v>
      </c>
      <c r="B33" s="10" t="s">
        <v>96</v>
      </c>
      <c r="C33" s="18">
        <v>385</v>
      </c>
      <c r="D33" s="11">
        <v>2500</v>
      </c>
      <c r="E33" s="11">
        <v>0</v>
      </c>
      <c r="F33" s="11">
        <f t="shared" si="0"/>
        <v>2500</v>
      </c>
      <c r="G33" s="68">
        <f t="shared" si="3"/>
        <v>0</v>
      </c>
      <c r="H33" s="68">
        <f t="shared" si="1"/>
        <v>0</v>
      </c>
      <c r="I33" s="17"/>
    </row>
    <row r="34" spans="1:9" x14ac:dyDescent="0.2">
      <c r="A34" s="10" t="s">
        <v>97</v>
      </c>
      <c r="B34" s="10" t="s">
        <v>98</v>
      </c>
      <c r="C34" s="18">
        <v>69403.490000000005</v>
      </c>
      <c r="D34" s="11">
        <v>118250</v>
      </c>
      <c r="E34" s="11">
        <v>58012.7</v>
      </c>
      <c r="F34" s="11">
        <f t="shared" si="0"/>
        <v>60237.3</v>
      </c>
      <c r="G34" s="68">
        <f t="shared" si="3"/>
        <v>83.587583275711339</v>
      </c>
      <c r="H34" s="68">
        <f t="shared" si="1"/>
        <v>49.059365750528542</v>
      </c>
      <c r="I34" s="17"/>
    </row>
    <row r="35" spans="1:9" ht="12.75" customHeight="1" x14ac:dyDescent="0.2">
      <c r="A35" s="10" t="s">
        <v>99</v>
      </c>
      <c r="B35" s="10" t="s">
        <v>100</v>
      </c>
      <c r="C35" s="18">
        <v>4067.09</v>
      </c>
      <c r="D35" s="11">
        <v>10700</v>
      </c>
      <c r="E35" s="11">
        <v>2400.2800000000002</v>
      </c>
      <c r="F35" s="11">
        <f t="shared" si="0"/>
        <v>8299.7199999999993</v>
      </c>
      <c r="G35" s="68">
        <f t="shared" si="3"/>
        <v>59.017135101509929</v>
      </c>
      <c r="H35" s="68">
        <f t="shared" si="1"/>
        <v>22.432523364485984</v>
      </c>
      <c r="I35" s="17"/>
    </row>
    <row r="36" spans="1:9" ht="12.75" customHeight="1" x14ac:dyDescent="0.2">
      <c r="A36" s="10" t="s">
        <v>101</v>
      </c>
      <c r="B36" s="10" t="s">
        <v>102</v>
      </c>
      <c r="C36" s="18">
        <v>34018.26</v>
      </c>
      <c r="D36" s="11">
        <v>52100</v>
      </c>
      <c r="E36" s="11">
        <v>29364.66</v>
      </c>
      <c r="F36" s="11">
        <f t="shared" si="0"/>
        <v>22735.34</v>
      </c>
      <c r="G36" s="68">
        <f t="shared" si="3"/>
        <v>86.320287986510763</v>
      </c>
      <c r="H36" s="68">
        <f t="shared" si="1"/>
        <v>56.362111324376194</v>
      </c>
      <c r="I36" s="17"/>
    </row>
    <row r="37" spans="1:9" ht="12.75" customHeight="1" x14ac:dyDescent="0.2">
      <c r="A37" s="10" t="s">
        <v>103</v>
      </c>
      <c r="B37" s="10" t="s">
        <v>104</v>
      </c>
      <c r="C37" s="18">
        <v>173</v>
      </c>
      <c r="D37" s="11">
        <v>2850</v>
      </c>
      <c r="E37" s="11">
        <v>127.83</v>
      </c>
      <c r="F37" s="11">
        <f t="shared" si="0"/>
        <v>2722.17</v>
      </c>
      <c r="G37" s="68">
        <f t="shared" si="3"/>
        <v>73.890173410404628</v>
      </c>
      <c r="H37" s="68">
        <f t="shared" si="1"/>
        <v>4.4852631578947371</v>
      </c>
      <c r="I37" s="17"/>
    </row>
    <row r="38" spans="1:9" x14ac:dyDescent="0.2">
      <c r="A38" s="10" t="s">
        <v>105</v>
      </c>
      <c r="B38" s="10" t="s">
        <v>106</v>
      </c>
      <c r="C38" s="18">
        <v>9566.52</v>
      </c>
      <c r="D38" s="11">
        <v>11800</v>
      </c>
      <c r="E38" s="11">
        <v>9417.27</v>
      </c>
      <c r="F38" s="11">
        <f t="shared" si="0"/>
        <v>2382.7299999999996</v>
      </c>
      <c r="G38" s="68">
        <f t="shared" si="3"/>
        <v>98.439871552037729</v>
      </c>
      <c r="H38" s="68">
        <f t="shared" si="1"/>
        <v>79.807372881355931</v>
      </c>
      <c r="I38" s="17"/>
    </row>
    <row r="39" spans="1:9" ht="12.75" customHeight="1" x14ac:dyDescent="0.2">
      <c r="A39" s="10" t="s">
        <v>107</v>
      </c>
      <c r="B39" s="10" t="s">
        <v>108</v>
      </c>
      <c r="C39" s="18">
        <v>967.86</v>
      </c>
      <c r="D39" s="11">
        <v>1800</v>
      </c>
      <c r="E39" s="11">
        <v>907.86</v>
      </c>
      <c r="F39" s="11">
        <f t="shared" si="0"/>
        <v>892.14</v>
      </c>
      <c r="G39" s="68">
        <f t="shared" si="3"/>
        <v>93.800756307730467</v>
      </c>
      <c r="H39" s="68">
        <f t="shared" si="1"/>
        <v>50.43666666666666</v>
      </c>
      <c r="I39" s="26"/>
    </row>
    <row r="40" spans="1:9" ht="12.75" customHeight="1" x14ac:dyDescent="0.2">
      <c r="A40" s="10" t="s">
        <v>109</v>
      </c>
      <c r="B40" s="10" t="s">
        <v>110</v>
      </c>
      <c r="C40" s="18">
        <v>3033.33</v>
      </c>
      <c r="D40" s="11">
        <v>6000</v>
      </c>
      <c r="E40" s="11">
        <v>4123.13</v>
      </c>
      <c r="F40" s="11">
        <f t="shared" si="0"/>
        <v>1876.87</v>
      </c>
      <c r="G40" s="68">
        <f t="shared" si="3"/>
        <v>135.92751200825498</v>
      </c>
      <c r="H40" s="68">
        <f t="shared" si="1"/>
        <v>68.718833333333336</v>
      </c>
      <c r="I40" s="17"/>
    </row>
    <row r="41" spans="1:9" ht="12.75" customHeight="1" x14ac:dyDescent="0.2">
      <c r="A41" s="10" t="s">
        <v>111</v>
      </c>
      <c r="B41" s="10" t="s">
        <v>112</v>
      </c>
      <c r="C41" s="18">
        <v>11514.88</v>
      </c>
      <c r="D41" s="11">
        <v>21900</v>
      </c>
      <c r="E41" s="11">
        <v>7103.76</v>
      </c>
      <c r="F41" s="11">
        <f t="shared" si="0"/>
        <v>14796.24</v>
      </c>
      <c r="G41" s="68">
        <f t="shared" si="3"/>
        <v>61.692002000889289</v>
      </c>
      <c r="H41" s="68">
        <f t="shared" si="1"/>
        <v>32.437260273972598</v>
      </c>
      <c r="I41" s="17"/>
    </row>
    <row r="42" spans="1:9" x14ac:dyDescent="0.2">
      <c r="A42" s="10" t="s">
        <v>113</v>
      </c>
      <c r="B42" s="10" t="s">
        <v>114</v>
      </c>
      <c r="C42" s="18">
        <v>4879.5</v>
      </c>
      <c r="D42" s="11">
        <v>8300</v>
      </c>
      <c r="E42" s="11">
        <v>3378.66</v>
      </c>
      <c r="F42" s="11">
        <f t="shared" si="0"/>
        <v>4921.34</v>
      </c>
      <c r="G42" s="68">
        <f t="shared" si="3"/>
        <v>69.241930525668621</v>
      </c>
      <c r="H42" s="68">
        <f t="shared" si="1"/>
        <v>40.706746987951803</v>
      </c>
      <c r="I42" s="17"/>
    </row>
    <row r="43" spans="1:9" x14ac:dyDescent="0.2">
      <c r="A43" s="10" t="s">
        <v>115</v>
      </c>
      <c r="B43" s="10" t="s">
        <v>116</v>
      </c>
      <c r="C43" s="18">
        <v>1183.05</v>
      </c>
      <c r="D43" s="11">
        <v>2800</v>
      </c>
      <c r="E43" s="11">
        <v>1189.25</v>
      </c>
      <c r="F43" s="11">
        <f t="shared" si="0"/>
        <v>1610.75</v>
      </c>
      <c r="G43" s="68">
        <f t="shared" si="3"/>
        <v>100.52406914331601</v>
      </c>
      <c r="H43" s="68">
        <f t="shared" si="1"/>
        <v>42.473214285714285</v>
      </c>
      <c r="I43" s="17"/>
    </row>
    <row r="44" spans="1:9" ht="12.75" customHeight="1" x14ac:dyDescent="0.2">
      <c r="A44" s="10" t="s">
        <v>117</v>
      </c>
      <c r="B44" s="10" t="s">
        <v>118</v>
      </c>
      <c r="C44" s="18">
        <v>5745.6</v>
      </c>
      <c r="D44" s="11">
        <v>41400</v>
      </c>
      <c r="E44" s="11">
        <v>21113</v>
      </c>
      <c r="F44" s="11">
        <f t="shared" si="0"/>
        <v>20287</v>
      </c>
      <c r="G44" s="68">
        <f t="shared" si="3"/>
        <v>367.46379838485097</v>
      </c>
      <c r="H44" s="68">
        <f t="shared" si="1"/>
        <v>50.9975845410628</v>
      </c>
      <c r="I44" s="17"/>
    </row>
    <row r="45" spans="1:9" ht="12.75" customHeight="1" x14ac:dyDescent="0.2">
      <c r="A45" s="10" t="s">
        <v>119</v>
      </c>
      <c r="B45" s="10" t="s">
        <v>120</v>
      </c>
      <c r="C45" s="18">
        <v>971.98</v>
      </c>
      <c r="D45" s="11">
        <v>8500</v>
      </c>
      <c r="E45" s="11">
        <v>2215.62</v>
      </c>
      <c r="F45" s="11">
        <f t="shared" si="0"/>
        <v>6284.38</v>
      </c>
      <c r="G45" s="68">
        <f t="shared" si="3"/>
        <v>227.94913475585915</v>
      </c>
      <c r="H45" s="68">
        <f t="shared" si="1"/>
        <v>26.066117647058825</v>
      </c>
      <c r="I45" s="17"/>
    </row>
    <row r="46" spans="1:9" x14ac:dyDescent="0.2">
      <c r="A46" s="10" t="s">
        <v>121</v>
      </c>
      <c r="B46" s="10" t="s">
        <v>122</v>
      </c>
      <c r="C46" s="18">
        <v>0</v>
      </c>
      <c r="D46" s="11">
        <v>5600</v>
      </c>
      <c r="E46" s="11">
        <v>1630.19</v>
      </c>
      <c r="F46" s="11">
        <f t="shared" si="0"/>
        <v>3969.81</v>
      </c>
      <c r="G46" s="68" t="e">
        <f t="shared" si="3"/>
        <v>#DIV/0!</v>
      </c>
      <c r="H46" s="68">
        <f t="shared" si="1"/>
        <v>29.110535714285717</v>
      </c>
      <c r="I46" s="17"/>
    </row>
    <row r="47" spans="1:9" x14ac:dyDescent="0.2">
      <c r="A47" s="10" t="s">
        <v>123</v>
      </c>
      <c r="B47" s="10" t="s">
        <v>124</v>
      </c>
      <c r="C47" s="18">
        <v>705.37</v>
      </c>
      <c r="D47" s="11">
        <v>4100</v>
      </c>
      <c r="E47" s="11">
        <v>99.29</v>
      </c>
      <c r="F47" s="11">
        <f t="shared" si="0"/>
        <v>4000.71</v>
      </c>
      <c r="G47" s="68">
        <f t="shared" si="3"/>
        <v>14.076300381360138</v>
      </c>
      <c r="H47" s="68">
        <f t="shared" si="1"/>
        <v>2.4217073170731709</v>
      </c>
      <c r="I47" s="17"/>
    </row>
    <row r="48" spans="1:9" x14ac:dyDescent="0.2">
      <c r="A48" s="10" t="s">
        <v>125</v>
      </c>
      <c r="B48" s="10" t="s">
        <v>126</v>
      </c>
      <c r="C48" s="18">
        <v>0</v>
      </c>
      <c r="D48" s="11">
        <v>200</v>
      </c>
      <c r="E48" s="11">
        <v>0</v>
      </c>
      <c r="F48" s="11">
        <f t="shared" si="0"/>
        <v>200</v>
      </c>
      <c r="G48" s="68" t="e">
        <f t="shared" si="3"/>
        <v>#DIV/0!</v>
      </c>
      <c r="H48" s="68">
        <f t="shared" si="1"/>
        <v>0</v>
      </c>
      <c r="I48" s="17"/>
    </row>
    <row r="49" spans="1:9" x14ac:dyDescent="0.2">
      <c r="A49" s="10" t="s">
        <v>127</v>
      </c>
      <c r="B49" s="10" t="s">
        <v>128</v>
      </c>
      <c r="C49" s="18">
        <v>1841.35</v>
      </c>
      <c r="D49" s="11">
        <v>3400</v>
      </c>
      <c r="E49" s="11">
        <v>903.5</v>
      </c>
      <c r="F49" s="11">
        <f t="shared" si="0"/>
        <v>2496.5</v>
      </c>
      <c r="G49" s="68">
        <f t="shared" si="3"/>
        <v>49.067260433920765</v>
      </c>
      <c r="H49" s="68">
        <f t="shared" si="1"/>
        <v>26.573529411764707</v>
      </c>
      <c r="I49" s="17"/>
    </row>
    <row r="50" spans="1:9" ht="12.75" customHeight="1" x14ac:dyDescent="0.2">
      <c r="A50" s="10" t="s">
        <v>129</v>
      </c>
      <c r="B50" s="10" t="s">
        <v>130</v>
      </c>
      <c r="C50" s="18">
        <v>0</v>
      </c>
      <c r="D50" s="11">
        <v>100</v>
      </c>
      <c r="E50" s="11">
        <v>0</v>
      </c>
      <c r="F50" s="11">
        <f t="shared" si="0"/>
        <v>100</v>
      </c>
      <c r="G50" s="68" t="e">
        <f t="shared" si="3"/>
        <v>#DIV/0!</v>
      </c>
      <c r="H50" s="68">
        <f t="shared" si="1"/>
        <v>0</v>
      </c>
      <c r="I50" s="17"/>
    </row>
    <row r="51" spans="1:9" ht="12.75" customHeight="1" x14ac:dyDescent="0.2">
      <c r="A51" s="10" t="s">
        <v>131</v>
      </c>
      <c r="B51" s="10" t="s">
        <v>118</v>
      </c>
      <c r="C51" s="18">
        <v>2226.9</v>
      </c>
      <c r="D51" s="11">
        <v>19500</v>
      </c>
      <c r="E51" s="11">
        <v>16264.4</v>
      </c>
      <c r="F51" s="11">
        <f t="shared" si="0"/>
        <v>3235.6000000000004</v>
      </c>
      <c r="G51" s="68">
        <f t="shared" si="3"/>
        <v>730.36059095603741</v>
      </c>
      <c r="H51" s="68">
        <f t="shared" si="1"/>
        <v>83.407179487179491</v>
      </c>
      <c r="I51" s="17"/>
    </row>
    <row r="52" spans="1:9" x14ac:dyDescent="0.2">
      <c r="A52" s="10" t="s">
        <v>132</v>
      </c>
      <c r="B52" s="10" t="s">
        <v>133</v>
      </c>
      <c r="C52" s="18">
        <v>702.94</v>
      </c>
      <c r="D52" s="11">
        <v>2200</v>
      </c>
      <c r="E52" s="11">
        <v>1001.58</v>
      </c>
      <c r="F52" s="11">
        <f t="shared" si="0"/>
        <v>1198.42</v>
      </c>
      <c r="G52" s="68">
        <f t="shared" si="3"/>
        <v>142.48442256807124</v>
      </c>
      <c r="H52" s="68">
        <f t="shared" si="1"/>
        <v>45.526363636363634</v>
      </c>
      <c r="I52" s="17"/>
    </row>
    <row r="53" spans="1:9" ht="12.75" customHeight="1" x14ac:dyDescent="0.2">
      <c r="A53" s="10" t="s">
        <v>134</v>
      </c>
      <c r="B53" s="10" t="s">
        <v>135</v>
      </c>
      <c r="C53" s="18">
        <v>702.94</v>
      </c>
      <c r="D53" s="11">
        <v>2200</v>
      </c>
      <c r="E53" s="11">
        <v>1001.58</v>
      </c>
      <c r="F53" s="11">
        <f t="shared" si="0"/>
        <v>1198.42</v>
      </c>
      <c r="G53" s="68">
        <f t="shared" si="3"/>
        <v>142.48442256807124</v>
      </c>
      <c r="H53" s="68">
        <f t="shared" si="1"/>
        <v>45.526363636363634</v>
      </c>
      <c r="I53" s="17"/>
    </row>
    <row r="54" spans="1:9" ht="12.75" customHeight="1" x14ac:dyDescent="0.2">
      <c r="A54" s="10" t="s">
        <v>136</v>
      </c>
      <c r="B54" s="10" t="s">
        <v>137</v>
      </c>
      <c r="C54" s="18">
        <v>702.94</v>
      </c>
      <c r="D54" s="11">
        <v>2000</v>
      </c>
      <c r="E54" s="11">
        <v>1001.58</v>
      </c>
      <c r="F54" s="11">
        <f t="shared" si="0"/>
        <v>998.42</v>
      </c>
      <c r="G54" s="68">
        <f t="shared" si="3"/>
        <v>142.48442256807124</v>
      </c>
      <c r="H54" s="68">
        <f t="shared" si="1"/>
        <v>50.079000000000008</v>
      </c>
      <c r="I54" s="17"/>
    </row>
    <row r="55" spans="1:9" x14ac:dyDescent="0.2">
      <c r="A55" s="10" t="s">
        <v>140</v>
      </c>
      <c r="B55" s="10" t="s">
        <v>141</v>
      </c>
      <c r="C55" s="18">
        <v>0</v>
      </c>
      <c r="D55" s="11">
        <v>100</v>
      </c>
      <c r="E55" s="11">
        <v>0</v>
      </c>
      <c r="F55" s="11">
        <f t="shared" si="0"/>
        <v>100</v>
      </c>
      <c r="G55" s="68" t="e">
        <f t="shared" si="3"/>
        <v>#DIV/0!</v>
      </c>
      <c r="H55" s="68">
        <f t="shared" si="1"/>
        <v>0</v>
      </c>
      <c r="I55" s="17"/>
    </row>
    <row r="56" spans="1:9" ht="12.75" customHeight="1" x14ac:dyDescent="0.2">
      <c r="A56" s="10" t="s">
        <v>142</v>
      </c>
      <c r="B56" s="10" t="s">
        <v>143</v>
      </c>
      <c r="C56" s="18">
        <v>0</v>
      </c>
      <c r="D56" s="11">
        <v>100</v>
      </c>
      <c r="E56" s="11">
        <v>0</v>
      </c>
      <c r="F56" s="11">
        <f t="shared" si="0"/>
        <v>100</v>
      </c>
      <c r="G56" s="68" t="e">
        <f t="shared" si="3"/>
        <v>#DIV/0!</v>
      </c>
      <c r="H56" s="68">
        <f t="shared" si="1"/>
        <v>0</v>
      </c>
      <c r="I56" s="17"/>
    </row>
    <row r="57" spans="1:9" s="126" customFormat="1" ht="12.75" customHeight="1" x14ac:dyDescent="0.2">
      <c r="A57" s="10">
        <v>36</v>
      </c>
      <c r="B57" s="10" t="s">
        <v>261</v>
      </c>
      <c r="C57" s="18">
        <v>2836.8</v>
      </c>
      <c r="D57" s="11">
        <v>2800</v>
      </c>
      <c r="E57" s="11">
        <v>0</v>
      </c>
      <c r="F57" s="11">
        <v>0</v>
      </c>
      <c r="G57" s="68">
        <f t="shared" si="3"/>
        <v>0</v>
      </c>
      <c r="H57" s="68">
        <f t="shared" si="1"/>
        <v>0</v>
      </c>
      <c r="I57" s="17"/>
    </row>
    <row r="58" spans="1:9" s="126" customFormat="1" ht="12.75" customHeight="1" x14ac:dyDescent="0.2">
      <c r="A58" s="10">
        <v>3681</v>
      </c>
      <c r="B58" s="10" t="s">
        <v>262</v>
      </c>
      <c r="C58" s="18">
        <v>2836.8</v>
      </c>
      <c r="D58" s="11">
        <v>2800</v>
      </c>
      <c r="E58" s="11">
        <v>0</v>
      </c>
      <c r="F58" s="11">
        <v>0</v>
      </c>
      <c r="G58" s="68">
        <f t="shared" si="3"/>
        <v>0</v>
      </c>
      <c r="H58" s="68">
        <f t="shared" si="1"/>
        <v>0</v>
      </c>
      <c r="I58" s="17"/>
    </row>
    <row r="59" spans="1:9" ht="12.75" customHeight="1" x14ac:dyDescent="0.2">
      <c r="A59" s="10" t="s">
        <v>12</v>
      </c>
      <c r="B59" s="10" t="s">
        <v>13</v>
      </c>
      <c r="C59" s="18">
        <v>12893.44</v>
      </c>
      <c r="D59" s="11">
        <v>21600</v>
      </c>
      <c r="E59" s="11">
        <v>0</v>
      </c>
      <c r="F59" s="11">
        <f t="shared" si="0"/>
        <v>21600</v>
      </c>
      <c r="G59" s="68">
        <f t="shared" si="3"/>
        <v>0</v>
      </c>
      <c r="H59" s="68">
        <f t="shared" si="1"/>
        <v>0</v>
      </c>
      <c r="I59" s="17"/>
    </row>
    <row r="60" spans="1:9" ht="12.75" customHeight="1" x14ac:dyDescent="0.2">
      <c r="A60" s="10" t="s">
        <v>157</v>
      </c>
      <c r="B60" s="10" t="s">
        <v>158</v>
      </c>
      <c r="C60" s="18">
        <v>12893.44</v>
      </c>
      <c r="D60" s="11">
        <v>21600</v>
      </c>
      <c r="E60" s="11">
        <v>0</v>
      </c>
      <c r="F60" s="11">
        <f t="shared" si="0"/>
        <v>21600</v>
      </c>
      <c r="G60" s="68">
        <f t="shared" si="3"/>
        <v>0</v>
      </c>
      <c r="H60" s="68">
        <f t="shared" si="1"/>
        <v>0</v>
      </c>
      <c r="I60" s="17"/>
    </row>
    <row r="61" spans="1:9" ht="12.75" customHeight="1" x14ac:dyDescent="0.2">
      <c r="A61" s="10" t="s">
        <v>163</v>
      </c>
      <c r="B61" s="10" t="s">
        <v>164</v>
      </c>
      <c r="C61" s="18">
        <v>12893.44</v>
      </c>
      <c r="D61" s="11">
        <v>20700</v>
      </c>
      <c r="E61" s="11">
        <v>0</v>
      </c>
      <c r="F61" s="11">
        <f t="shared" si="0"/>
        <v>20700</v>
      </c>
      <c r="G61" s="68">
        <f t="shared" si="3"/>
        <v>0</v>
      </c>
      <c r="H61" s="68">
        <f t="shared" si="1"/>
        <v>0</v>
      </c>
      <c r="I61" s="17"/>
    </row>
    <row r="62" spans="1:9" ht="12.75" customHeight="1" x14ac:dyDescent="0.2">
      <c r="A62" s="10" t="s">
        <v>165</v>
      </c>
      <c r="B62" s="10" t="s">
        <v>166</v>
      </c>
      <c r="C62" s="18">
        <v>1398</v>
      </c>
      <c r="D62" s="11">
        <v>13500</v>
      </c>
      <c r="E62" s="11">
        <v>0</v>
      </c>
      <c r="F62" s="11">
        <f t="shared" si="0"/>
        <v>13500</v>
      </c>
      <c r="G62" s="68">
        <f t="shared" si="3"/>
        <v>0</v>
      </c>
      <c r="H62" s="68">
        <f t="shared" si="1"/>
        <v>0</v>
      </c>
      <c r="I62" s="17"/>
    </row>
    <row r="63" spans="1:9" ht="12.75" customHeight="1" x14ac:dyDescent="0.2">
      <c r="A63" s="10" t="s">
        <v>167</v>
      </c>
      <c r="B63" s="10" t="s">
        <v>168</v>
      </c>
      <c r="C63" s="18">
        <v>0</v>
      </c>
      <c r="D63" s="11">
        <v>500</v>
      </c>
      <c r="E63" s="11">
        <v>0</v>
      </c>
      <c r="F63" s="11">
        <f t="shared" si="0"/>
        <v>500</v>
      </c>
      <c r="G63" s="68" t="e">
        <f t="shared" si="3"/>
        <v>#DIV/0!</v>
      </c>
      <c r="H63" s="68">
        <f t="shared" si="1"/>
        <v>0</v>
      </c>
      <c r="I63" s="17"/>
    </row>
    <row r="64" spans="1:9" s="126" customFormat="1" ht="12.75" customHeight="1" x14ac:dyDescent="0.2">
      <c r="A64" s="10">
        <v>4226</v>
      </c>
      <c r="B64" s="10" t="s">
        <v>263</v>
      </c>
      <c r="C64" s="18">
        <v>0</v>
      </c>
      <c r="D64" s="11">
        <v>500</v>
      </c>
      <c r="E64" s="11">
        <v>0</v>
      </c>
      <c r="F64" s="11">
        <v>0</v>
      </c>
      <c r="G64" s="68" t="e">
        <f t="shared" si="3"/>
        <v>#DIV/0!</v>
      </c>
      <c r="H64" s="68">
        <f t="shared" si="1"/>
        <v>0</v>
      </c>
      <c r="I64" s="17"/>
    </row>
    <row r="65" spans="1:9" ht="12.75" customHeight="1" x14ac:dyDescent="0.2">
      <c r="A65" s="10" t="s">
        <v>169</v>
      </c>
      <c r="B65" s="10" t="s">
        <v>170</v>
      </c>
      <c r="C65" s="18">
        <v>11495.44</v>
      </c>
      <c r="D65" s="11">
        <v>6200</v>
      </c>
      <c r="E65" s="11">
        <v>0</v>
      </c>
      <c r="F65" s="11">
        <f t="shared" si="0"/>
        <v>6200</v>
      </c>
      <c r="G65" s="68">
        <f t="shared" si="3"/>
        <v>0</v>
      </c>
      <c r="H65" s="68">
        <f t="shared" si="1"/>
        <v>0</v>
      </c>
      <c r="I65" s="17"/>
    </row>
    <row r="66" spans="1:9" ht="12.75" customHeight="1" x14ac:dyDescent="0.2">
      <c r="A66" s="10" t="s">
        <v>171</v>
      </c>
      <c r="B66" s="10" t="s">
        <v>172</v>
      </c>
      <c r="C66" s="18">
        <v>0</v>
      </c>
      <c r="D66" s="11">
        <v>900</v>
      </c>
      <c r="E66" s="11">
        <v>0</v>
      </c>
      <c r="F66" s="11">
        <f t="shared" si="0"/>
        <v>900</v>
      </c>
      <c r="G66" s="68" t="e">
        <f t="shared" si="3"/>
        <v>#DIV/0!</v>
      </c>
      <c r="H66" s="68">
        <f t="shared" si="1"/>
        <v>0</v>
      </c>
      <c r="I66" s="17"/>
    </row>
    <row r="67" spans="1:9" ht="12.75" customHeight="1" x14ac:dyDescent="0.2">
      <c r="A67" s="10" t="s">
        <v>173</v>
      </c>
      <c r="B67" s="10" t="s">
        <v>174</v>
      </c>
      <c r="C67" s="18">
        <v>0</v>
      </c>
      <c r="D67" s="11">
        <v>900</v>
      </c>
      <c r="E67" s="11">
        <v>0</v>
      </c>
      <c r="F67" s="11">
        <f t="shared" si="0"/>
        <v>900</v>
      </c>
      <c r="G67" s="68" t="e">
        <f t="shared" si="3"/>
        <v>#DIV/0!</v>
      </c>
      <c r="H67" s="68">
        <f t="shared" si="1"/>
        <v>0</v>
      </c>
      <c r="I67" s="17"/>
    </row>
  </sheetData>
  <mergeCells count="7">
    <mergeCell ref="A9:B9"/>
    <mergeCell ref="A8:H8"/>
    <mergeCell ref="A1:B2"/>
    <mergeCell ref="E2:E3"/>
    <mergeCell ref="F2:F3"/>
    <mergeCell ref="A3:B4"/>
    <mergeCell ref="A5:B5"/>
  </mergeCells>
  <pageMargins left="0" right="0" top="1.0416666666666666E-2" bottom="1.0416666666666666E-2" header="0" footer="0"/>
  <pageSetup paperSize="9" orientation="landscape" r:id="rId1"/>
  <headerFooter alignWithMargins="0"/>
  <ignoredErrors>
    <ignoredError sqref="A65:A67 A12:A26 A59 A60 A61:A63 A55:A56 A27:A54" numberStoredAsText="1"/>
    <ignoredError sqref="H11 F65:F67 F11:F26 F59 F60 F61:F63 F55:F56 F27:F54" unlockedFormula="1"/>
    <ignoredError sqref="G11" evalError="1" unlockedFormula="1"/>
    <ignoredError sqref="G65:H67 H16:H17 H50:H54 G12 G59:H59 G60:H60 G61:H63 H55:H56 G55:G56 G27:G54 G16:G26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6"/>
  <sheetViews>
    <sheetView showGridLines="0" view="pageLayout" zoomScaleNormal="100" workbookViewId="0">
      <selection activeCell="E6" sqref="E6"/>
    </sheetView>
  </sheetViews>
  <sheetFormatPr defaultRowHeight="12.75" x14ac:dyDescent="0.2"/>
  <cols>
    <col min="1" max="1" width="9.85546875" customWidth="1"/>
    <col min="2" max="2" width="67.42578125" customWidth="1"/>
    <col min="3" max="3" width="11.140625" customWidth="1"/>
    <col min="4" max="4" width="12.140625" bestFit="1" customWidth="1"/>
    <col min="5" max="5" width="14.42578125" customWidth="1"/>
    <col min="6" max="6" width="12.140625" bestFit="1" customWidth="1"/>
    <col min="7" max="8" width="9.140625" style="41"/>
  </cols>
  <sheetData>
    <row r="1" spans="1:8" ht="14.1" customHeight="1" x14ac:dyDescent="0.2">
      <c r="A1" s="149"/>
      <c r="B1" s="150"/>
    </row>
    <row r="2" spans="1:8" ht="30" customHeight="1" x14ac:dyDescent="0.2">
      <c r="A2" s="146" t="s">
        <v>211</v>
      </c>
      <c r="B2" s="147"/>
      <c r="C2" s="147"/>
      <c r="D2" s="147"/>
      <c r="E2" s="147"/>
      <c r="F2" s="147"/>
      <c r="G2" s="147"/>
      <c r="H2" s="148"/>
    </row>
    <row r="3" spans="1:8" ht="48" x14ac:dyDescent="0.2">
      <c r="A3" s="134" t="s">
        <v>0</v>
      </c>
      <c r="B3" s="135"/>
      <c r="C3" s="38" t="s">
        <v>270</v>
      </c>
      <c r="D3" s="38" t="s">
        <v>274</v>
      </c>
      <c r="E3" s="38" t="s">
        <v>1</v>
      </c>
      <c r="F3" s="38" t="s">
        <v>2</v>
      </c>
      <c r="G3" s="6" t="s">
        <v>272</v>
      </c>
      <c r="H3" s="6" t="s">
        <v>273</v>
      </c>
    </row>
    <row r="4" spans="1:8" ht="14.25" customHeight="1" x14ac:dyDescent="0.2">
      <c r="A4" s="5" t="s">
        <v>3</v>
      </c>
      <c r="B4" s="5" t="s">
        <v>4</v>
      </c>
      <c r="C4" s="5" t="s">
        <v>14</v>
      </c>
      <c r="D4" s="5" t="s">
        <v>5</v>
      </c>
      <c r="E4" s="5" t="s">
        <v>15</v>
      </c>
      <c r="F4" s="5" t="s">
        <v>16</v>
      </c>
      <c r="G4" s="19" t="s">
        <v>17</v>
      </c>
      <c r="H4" s="19" t="s">
        <v>18</v>
      </c>
    </row>
    <row r="5" spans="1:8" ht="13.5" customHeight="1" x14ac:dyDescent="0.2">
      <c r="A5" s="8"/>
      <c r="B5" s="8" t="s">
        <v>6</v>
      </c>
      <c r="C5" s="3">
        <f>C6+C9+C11+C13+C16</f>
        <v>570487.01</v>
      </c>
      <c r="D5" s="3">
        <f>D6+D9+D11+D13+D16</f>
        <v>1214150</v>
      </c>
      <c r="E5" s="3">
        <f>E6+E9+E11+E13+E16</f>
        <v>587699.26</v>
      </c>
      <c r="F5" s="3">
        <f>D5-E5</f>
        <v>626450.74</v>
      </c>
      <c r="G5" s="112">
        <f>E5/C5*100</f>
        <v>103.01711514868674</v>
      </c>
      <c r="H5" s="113">
        <f t="shared" ref="H5:H6" si="0">E5/D5*100</f>
        <v>48.404172466334472</v>
      </c>
    </row>
    <row r="6" spans="1:8" x14ac:dyDescent="0.2">
      <c r="A6" s="43" t="s">
        <v>220</v>
      </c>
      <c r="B6" s="43" t="s">
        <v>181</v>
      </c>
      <c r="C6" s="45">
        <v>105288.82</v>
      </c>
      <c r="D6" s="45">
        <v>222900</v>
      </c>
      <c r="E6" s="45">
        <v>102140.94</v>
      </c>
      <c r="F6" s="45">
        <f>D6-E6</f>
        <v>120759.06</v>
      </c>
      <c r="G6" s="114">
        <f>E6/C6*100</f>
        <v>97.010242872890018</v>
      </c>
      <c r="H6" s="115">
        <f t="shared" si="0"/>
        <v>45.823660834454913</v>
      </c>
    </row>
    <row r="7" spans="1:8" x14ac:dyDescent="0.2">
      <c r="A7" s="43" t="s">
        <v>180</v>
      </c>
      <c r="B7" s="43" t="s">
        <v>181</v>
      </c>
      <c r="C7" s="45">
        <v>25213.23</v>
      </c>
      <c r="D7" s="45">
        <v>82400</v>
      </c>
      <c r="E7" s="45">
        <v>13019.91</v>
      </c>
      <c r="F7" s="45">
        <f t="shared" ref="F7:F17" si="1">D7-E7</f>
        <v>69380.09</v>
      </c>
      <c r="G7" s="114">
        <f t="shared" ref="G7:G17" si="2">E7/C7*100</f>
        <v>51.639198944363727</v>
      </c>
      <c r="H7" s="115">
        <f t="shared" ref="H7:H17" si="3">E7/D7*100</f>
        <v>15.800861650485437</v>
      </c>
    </row>
    <row r="8" spans="1:8" ht="12.75" customHeight="1" x14ac:dyDescent="0.2">
      <c r="A8" s="43" t="s">
        <v>182</v>
      </c>
      <c r="B8" s="43" t="s">
        <v>183</v>
      </c>
      <c r="C8" s="45">
        <v>80075.59</v>
      </c>
      <c r="D8" s="45">
        <v>140500</v>
      </c>
      <c r="E8" s="45">
        <v>89126.83</v>
      </c>
      <c r="F8" s="45">
        <f t="shared" si="1"/>
        <v>51373.17</v>
      </c>
      <c r="G8" s="114">
        <f t="shared" si="2"/>
        <v>111.30336972852777</v>
      </c>
      <c r="H8" s="115">
        <f t="shared" si="3"/>
        <v>63.435466192170821</v>
      </c>
    </row>
    <row r="9" spans="1:8" s="37" customFormat="1" ht="12.75" customHeight="1" x14ac:dyDescent="0.2">
      <c r="A9" s="43" t="s">
        <v>223</v>
      </c>
      <c r="B9" s="43" t="s">
        <v>185</v>
      </c>
      <c r="C9" s="45">
        <v>22172.58</v>
      </c>
      <c r="D9" s="45">
        <v>51500</v>
      </c>
      <c r="E9" s="45">
        <v>10592.48</v>
      </c>
      <c r="F9" s="45">
        <f t="shared" si="1"/>
        <v>40907.520000000004</v>
      </c>
      <c r="G9" s="114">
        <f t="shared" ref="G9:G12" si="4">E9/C9*100</f>
        <v>47.772879836266227</v>
      </c>
      <c r="H9" s="115">
        <f t="shared" ref="H9:H12" si="5">E9/D9*100</f>
        <v>20.567922330097087</v>
      </c>
    </row>
    <row r="10" spans="1:8" s="37" customFormat="1" ht="12.75" customHeight="1" x14ac:dyDescent="0.2">
      <c r="A10" s="43" t="s">
        <v>184</v>
      </c>
      <c r="B10" s="43" t="s">
        <v>185</v>
      </c>
      <c r="C10" s="45">
        <v>22172.42</v>
      </c>
      <c r="D10" s="45">
        <v>51500</v>
      </c>
      <c r="E10" s="45">
        <v>10592.48</v>
      </c>
      <c r="F10" s="45">
        <f t="shared" si="1"/>
        <v>40907.520000000004</v>
      </c>
      <c r="G10" s="114">
        <f t="shared" si="4"/>
        <v>47.773224573591875</v>
      </c>
      <c r="H10" s="115">
        <f t="shared" si="5"/>
        <v>20.567922330097087</v>
      </c>
    </row>
    <row r="11" spans="1:8" ht="12.75" customHeight="1" x14ac:dyDescent="0.2">
      <c r="A11" s="43" t="s">
        <v>224</v>
      </c>
      <c r="B11" s="43" t="s">
        <v>225</v>
      </c>
      <c r="C11" s="45">
        <v>69502.12</v>
      </c>
      <c r="D11" s="45">
        <v>118950</v>
      </c>
      <c r="E11" s="45">
        <v>60140.81</v>
      </c>
      <c r="F11" s="45">
        <f t="shared" si="1"/>
        <v>58809.19</v>
      </c>
      <c r="G11" s="114">
        <f t="shared" si="4"/>
        <v>86.530900064631126</v>
      </c>
      <c r="H11" s="115">
        <f t="shared" si="5"/>
        <v>50.559739386296762</v>
      </c>
    </row>
    <row r="12" spans="1:8" ht="12.75" customHeight="1" x14ac:dyDescent="0.2">
      <c r="A12" s="43" t="s">
        <v>186</v>
      </c>
      <c r="B12" s="43" t="s">
        <v>187</v>
      </c>
      <c r="C12" s="45">
        <v>69502.179999999993</v>
      </c>
      <c r="D12" s="45">
        <v>118950</v>
      </c>
      <c r="E12" s="45">
        <v>60140.81</v>
      </c>
      <c r="F12" s="45">
        <f t="shared" si="1"/>
        <v>58809.19</v>
      </c>
      <c r="G12" s="114">
        <f t="shared" si="4"/>
        <v>86.530825364038947</v>
      </c>
      <c r="H12" s="115">
        <f t="shared" si="5"/>
        <v>50.559739386296762</v>
      </c>
    </row>
    <row r="13" spans="1:8" x14ac:dyDescent="0.2">
      <c r="A13" s="43" t="s">
        <v>226</v>
      </c>
      <c r="B13" s="43" t="s">
        <v>227</v>
      </c>
      <c r="C13" s="45">
        <v>373523.49</v>
      </c>
      <c r="D13" s="45">
        <v>820700</v>
      </c>
      <c r="E13" s="45">
        <v>414825.03</v>
      </c>
      <c r="F13" s="45">
        <f t="shared" si="1"/>
        <v>405874.97</v>
      </c>
      <c r="G13" s="114">
        <f t="shared" si="2"/>
        <v>111.05728049392557</v>
      </c>
      <c r="H13" s="115">
        <f t="shared" si="3"/>
        <v>50.545269891555989</v>
      </c>
    </row>
    <row r="14" spans="1:8" s="133" customFormat="1" x14ac:dyDescent="0.2">
      <c r="A14" s="44" t="s">
        <v>271</v>
      </c>
      <c r="B14" s="44" t="s">
        <v>191</v>
      </c>
      <c r="C14" s="46">
        <v>40289</v>
      </c>
      <c r="D14" s="46">
        <v>100000</v>
      </c>
      <c r="E14" s="46">
        <v>32000</v>
      </c>
      <c r="F14" s="45">
        <f t="shared" ref="F14" si="6">D14-E14</f>
        <v>68000</v>
      </c>
      <c r="G14" s="114">
        <f t="shared" ref="G14" si="7">E14/C14*100</f>
        <v>79.42614609446747</v>
      </c>
      <c r="H14" s="115">
        <f t="shared" ref="H14" si="8">E14/D14*100</f>
        <v>32</v>
      </c>
    </row>
    <row r="15" spans="1:8" x14ac:dyDescent="0.2">
      <c r="A15" s="44" t="s">
        <v>190</v>
      </c>
      <c r="B15" s="44" t="s">
        <v>191</v>
      </c>
      <c r="C15" s="46">
        <v>40289</v>
      </c>
      <c r="D15" s="46">
        <v>1000</v>
      </c>
      <c r="E15" s="46">
        <v>410.67</v>
      </c>
      <c r="F15" s="45">
        <f t="shared" si="1"/>
        <v>589.32999999999993</v>
      </c>
      <c r="G15" s="114">
        <f t="shared" si="2"/>
        <v>1.0193104817692173</v>
      </c>
      <c r="H15" s="115">
        <f t="shared" si="3"/>
        <v>41.067</v>
      </c>
    </row>
    <row r="16" spans="1:8" x14ac:dyDescent="0.2">
      <c r="A16" s="44" t="s">
        <v>228</v>
      </c>
      <c r="B16" s="44" t="s">
        <v>193</v>
      </c>
      <c r="C16" s="46">
        <v>0</v>
      </c>
      <c r="D16" s="46">
        <v>100</v>
      </c>
      <c r="E16" s="46">
        <v>0</v>
      </c>
      <c r="F16" s="45">
        <f t="shared" si="1"/>
        <v>100</v>
      </c>
      <c r="G16" s="114" t="e">
        <f t="shared" si="2"/>
        <v>#DIV/0!</v>
      </c>
      <c r="H16" s="115">
        <f t="shared" si="3"/>
        <v>0</v>
      </c>
    </row>
    <row r="17" spans="1:8" x14ac:dyDescent="0.2">
      <c r="A17" s="44" t="s">
        <v>192</v>
      </c>
      <c r="B17" s="44" t="s">
        <v>193</v>
      </c>
      <c r="C17" s="46">
        <v>0</v>
      </c>
      <c r="D17" s="46">
        <v>100</v>
      </c>
      <c r="E17" s="46">
        <v>0</v>
      </c>
      <c r="F17" s="45">
        <f t="shared" si="1"/>
        <v>100</v>
      </c>
      <c r="G17" s="114" t="e">
        <f t="shared" si="2"/>
        <v>#DIV/0!</v>
      </c>
      <c r="H17" s="115">
        <f t="shared" si="3"/>
        <v>0</v>
      </c>
    </row>
    <row r="18" spans="1:8" x14ac:dyDescent="0.2">
      <c r="G18"/>
      <c r="H18"/>
    </row>
    <row r="19" spans="1:8" ht="15.75" customHeight="1" x14ac:dyDescent="0.2">
      <c r="G19"/>
      <c r="H19"/>
    </row>
    <row r="20" spans="1:8" x14ac:dyDescent="0.2">
      <c r="G20"/>
      <c r="H20"/>
    </row>
    <row r="21" spans="1:8" x14ac:dyDescent="0.2">
      <c r="G21"/>
      <c r="H21"/>
    </row>
    <row r="22" spans="1:8" x14ac:dyDescent="0.2">
      <c r="G22"/>
      <c r="H22"/>
    </row>
    <row r="23" spans="1:8" x14ac:dyDescent="0.2">
      <c r="G23"/>
      <c r="H23"/>
    </row>
    <row r="24" spans="1:8" x14ac:dyDescent="0.2">
      <c r="G24"/>
      <c r="H24"/>
    </row>
    <row r="25" spans="1:8" x14ac:dyDescent="0.2">
      <c r="G25"/>
      <c r="H25"/>
    </row>
    <row r="26" spans="1:8" x14ac:dyDescent="0.2">
      <c r="G26"/>
      <c r="H26"/>
    </row>
    <row r="27" spans="1:8" x14ac:dyDescent="0.2">
      <c r="G27"/>
      <c r="H27"/>
    </row>
    <row r="28" spans="1:8" x14ac:dyDescent="0.2">
      <c r="G28"/>
      <c r="H28"/>
    </row>
    <row r="29" spans="1:8" x14ac:dyDescent="0.2">
      <c r="G29"/>
      <c r="H29"/>
    </row>
    <row r="30" spans="1:8" x14ac:dyDescent="0.2">
      <c r="G30"/>
      <c r="H30"/>
    </row>
    <row r="31" spans="1:8" x14ac:dyDescent="0.2">
      <c r="G31"/>
      <c r="H31"/>
    </row>
    <row r="32" spans="1:8" x14ac:dyDescent="0.2">
      <c r="G32"/>
      <c r="H32"/>
    </row>
    <row r="33" spans="7:8" x14ac:dyDescent="0.2">
      <c r="G33"/>
      <c r="H33"/>
    </row>
    <row r="34" spans="7:8" x14ac:dyDescent="0.2">
      <c r="G34"/>
      <c r="H34"/>
    </row>
    <row r="35" spans="7:8" x14ac:dyDescent="0.2">
      <c r="G35"/>
      <c r="H35"/>
    </row>
    <row r="36" spans="7:8" x14ac:dyDescent="0.2">
      <c r="G36"/>
      <c r="H36"/>
    </row>
  </sheetData>
  <mergeCells count="3">
    <mergeCell ref="A3:B3"/>
    <mergeCell ref="A2:H2"/>
    <mergeCell ref="A1:B1"/>
  </mergeCells>
  <pageMargins left="0" right="0" top="0" bottom="1.0416666666666666E-2" header="0" footer="0"/>
  <pageSetup paperSize="9" orientation="landscape" r:id="rId1"/>
  <headerFooter alignWithMargins="0"/>
  <ignoredErrors>
    <ignoredError sqref="G5 G10:G13 G15:G17 F5:F13 F15:F17" unlockedFormula="1"/>
    <ignoredError sqref="H6:H13 H15:H17" evalError="1"/>
    <ignoredError sqref="G6:G9 H5" evalError="1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6"/>
  <sheetViews>
    <sheetView view="pageLayout" zoomScaleNormal="100" workbookViewId="0">
      <selection activeCell="E6" sqref="E6"/>
    </sheetView>
  </sheetViews>
  <sheetFormatPr defaultRowHeight="12.75" x14ac:dyDescent="0.2"/>
  <cols>
    <col min="1" max="1" width="8.140625" style="17" bestFit="1" customWidth="1"/>
    <col min="2" max="2" width="37.7109375" style="17" customWidth="1"/>
    <col min="3" max="3" width="16.7109375" style="17" bestFit="1" customWidth="1"/>
    <col min="4" max="4" width="12.140625" style="17" bestFit="1" customWidth="1"/>
    <col min="5" max="5" width="15.7109375" style="17" bestFit="1" customWidth="1"/>
    <col min="6" max="6" width="17.140625" style="17" bestFit="1" customWidth="1"/>
    <col min="7" max="7" width="20.7109375" style="52" bestFit="1" customWidth="1"/>
    <col min="8" max="8" width="16.5703125" style="52" customWidth="1"/>
  </cols>
  <sheetData>
    <row r="1" spans="1:8" s="37" customFormat="1" x14ac:dyDescent="0.2"/>
    <row r="2" spans="1:8" s="37" customFormat="1" ht="12.75" customHeight="1" x14ac:dyDescent="0.2">
      <c r="A2" s="136" t="s">
        <v>247</v>
      </c>
      <c r="B2" s="137"/>
    </row>
    <row r="3" spans="1:8" s="37" customFormat="1" x14ac:dyDescent="0.2">
      <c r="A3" s="137"/>
      <c r="B3" s="137"/>
      <c r="E3" s="150"/>
      <c r="F3" s="150"/>
    </row>
    <row r="4" spans="1:8" s="37" customFormat="1" ht="12.75" customHeight="1" x14ac:dyDescent="0.2">
      <c r="A4" s="136" t="s">
        <v>248</v>
      </c>
      <c r="B4" s="137"/>
      <c r="E4" s="150"/>
      <c r="F4" s="150"/>
    </row>
    <row r="5" spans="1:8" s="37" customFormat="1" x14ac:dyDescent="0.2">
      <c r="A5" s="137"/>
      <c r="B5" s="137"/>
    </row>
    <row r="6" spans="1:8" s="37" customFormat="1" ht="14.1" customHeight="1" x14ac:dyDescent="0.2">
      <c r="A6" s="136" t="s">
        <v>249</v>
      </c>
      <c r="B6" s="137"/>
    </row>
    <row r="7" spans="1:8" s="37" customFormat="1" ht="14.1" customHeight="1" x14ac:dyDescent="0.2">
      <c r="A7" s="36"/>
    </row>
    <row r="8" spans="1:8" s="37" customFormat="1" ht="14.1" customHeight="1" x14ac:dyDescent="0.2">
      <c r="A8" s="36"/>
    </row>
    <row r="9" spans="1:8" ht="30" customHeight="1" x14ac:dyDescent="0.2">
      <c r="A9" s="145" t="s">
        <v>212</v>
      </c>
      <c r="B9" s="145"/>
      <c r="C9" s="145"/>
      <c r="D9" s="145"/>
      <c r="E9" s="145"/>
      <c r="F9" s="145"/>
      <c r="G9" s="145"/>
      <c r="H9" s="145"/>
    </row>
    <row r="10" spans="1:8" ht="24" x14ac:dyDescent="0.2">
      <c r="A10" s="134" t="s">
        <v>0</v>
      </c>
      <c r="B10" s="135"/>
      <c r="C10" s="38" t="s">
        <v>270</v>
      </c>
      <c r="D10" s="38" t="s">
        <v>274</v>
      </c>
      <c r="E10" s="38" t="s">
        <v>1</v>
      </c>
      <c r="F10" s="38" t="s">
        <v>2</v>
      </c>
      <c r="G10" s="6" t="s">
        <v>257</v>
      </c>
      <c r="H10" s="6" t="s">
        <v>258</v>
      </c>
    </row>
    <row r="11" spans="1:8" x14ac:dyDescent="0.2">
      <c r="A11" s="39" t="s">
        <v>3</v>
      </c>
      <c r="B11" s="39" t="s">
        <v>4</v>
      </c>
      <c r="C11" s="33" t="s">
        <v>14</v>
      </c>
      <c r="D11" s="39" t="s">
        <v>5</v>
      </c>
      <c r="E11" s="39" t="s">
        <v>15</v>
      </c>
      <c r="F11" s="39" t="s">
        <v>16</v>
      </c>
      <c r="G11" s="22" t="s">
        <v>17</v>
      </c>
      <c r="H11" s="22" t="s">
        <v>18</v>
      </c>
    </row>
    <row r="12" spans="1:8" x14ac:dyDescent="0.2">
      <c r="A12" s="50"/>
      <c r="B12" s="50" t="s">
        <v>9</v>
      </c>
      <c r="C12" s="51">
        <f>C13+C16+C18+C20+C24</f>
        <v>452872.37</v>
      </c>
      <c r="D12" s="51">
        <f>D13+D16+D18+D20+D24</f>
        <v>1239650</v>
      </c>
      <c r="E12" s="51">
        <f>E13+E16+E18+E20+E24</f>
        <v>583036.5</v>
      </c>
      <c r="F12" s="74">
        <f>D12-E12</f>
        <v>656613.5</v>
      </c>
      <c r="G12" s="53">
        <f>E12/C12*100</f>
        <v>128.74190138824321</v>
      </c>
      <c r="H12" s="53">
        <f t="shared" ref="H12" si="0">E12/D12*100</f>
        <v>47.032347840116159</v>
      </c>
    </row>
    <row r="13" spans="1:8" x14ac:dyDescent="0.2">
      <c r="A13" s="49" t="s">
        <v>220</v>
      </c>
      <c r="B13" s="49" t="s">
        <v>181</v>
      </c>
      <c r="C13" s="56">
        <v>94332.22</v>
      </c>
      <c r="D13" s="56">
        <v>189900</v>
      </c>
      <c r="E13" s="56">
        <v>122281.95</v>
      </c>
      <c r="F13" s="57">
        <f t="shared" ref="F13:F25" si="1">D14-E13</f>
        <v>-68381.95</v>
      </c>
      <c r="G13" s="73">
        <f>E13/C13*100</f>
        <v>129.62903873141116</v>
      </c>
      <c r="H13" s="73">
        <f>E13/D13*100</f>
        <v>64.392812006319105</v>
      </c>
    </row>
    <row r="14" spans="1:8" x14ac:dyDescent="0.2">
      <c r="A14" s="49" t="s">
        <v>180</v>
      </c>
      <c r="B14" s="49" t="s">
        <v>181</v>
      </c>
      <c r="C14" s="56">
        <v>127738.41</v>
      </c>
      <c r="D14" s="56">
        <v>53900</v>
      </c>
      <c r="E14" s="56">
        <v>31305.89</v>
      </c>
      <c r="F14" s="57">
        <f t="shared" si="1"/>
        <v>104694.11</v>
      </c>
      <c r="G14" s="73">
        <f t="shared" ref="G14:G25" si="2">E14/C14*100</f>
        <v>24.507812489602774</v>
      </c>
      <c r="H14" s="73">
        <f t="shared" ref="H14:H25" si="3">E14/D15*100</f>
        <v>23.019036764705884</v>
      </c>
    </row>
    <row r="15" spans="1:8" x14ac:dyDescent="0.2">
      <c r="A15" s="48" t="s">
        <v>182</v>
      </c>
      <c r="B15" s="48" t="s">
        <v>183</v>
      </c>
      <c r="C15" s="58">
        <v>23320.63</v>
      </c>
      <c r="D15" s="56">
        <v>136000</v>
      </c>
      <c r="E15" s="58">
        <v>90976.06</v>
      </c>
      <c r="F15" s="57">
        <f t="shared" si="1"/>
        <v>-43476.06</v>
      </c>
      <c r="G15" s="73">
        <f t="shared" si="2"/>
        <v>390.10978691398986</v>
      </c>
      <c r="H15" s="73">
        <f>E15/D15*100</f>
        <v>66.894161764705885</v>
      </c>
    </row>
    <row r="16" spans="1:8" x14ac:dyDescent="0.2">
      <c r="A16" s="47" t="s">
        <v>223</v>
      </c>
      <c r="B16" s="47" t="s">
        <v>185</v>
      </c>
      <c r="C16" s="58">
        <v>33777.06</v>
      </c>
      <c r="D16" s="58">
        <v>47500</v>
      </c>
      <c r="E16" s="58">
        <v>2987.93</v>
      </c>
      <c r="F16" s="57">
        <f t="shared" si="1"/>
        <v>44512.07</v>
      </c>
      <c r="G16" s="73">
        <f t="shared" si="2"/>
        <v>8.8460333729460174</v>
      </c>
      <c r="H16" s="73">
        <f t="shared" si="3"/>
        <v>6.2903789473684206</v>
      </c>
    </row>
    <row r="17" spans="1:8" x14ac:dyDescent="0.2">
      <c r="A17" s="47" t="s">
        <v>184</v>
      </c>
      <c r="B17" s="47" t="s">
        <v>185</v>
      </c>
      <c r="C17" s="58">
        <v>102777.06</v>
      </c>
      <c r="D17" s="58">
        <v>47500</v>
      </c>
      <c r="E17" s="58">
        <v>2987.93</v>
      </c>
      <c r="F17" s="57">
        <f t="shared" si="1"/>
        <v>111162.07</v>
      </c>
      <c r="G17" s="73">
        <f t="shared" si="2"/>
        <v>2.9071954383594938</v>
      </c>
      <c r="H17" s="73">
        <f t="shared" si="3"/>
        <v>2.6175470871660096</v>
      </c>
    </row>
    <row r="18" spans="1:8" x14ac:dyDescent="0.2">
      <c r="A18" s="47" t="s">
        <v>224</v>
      </c>
      <c r="B18" s="47" t="s">
        <v>225</v>
      </c>
      <c r="C18" s="58">
        <v>32581.9</v>
      </c>
      <c r="D18" s="58">
        <v>114150</v>
      </c>
      <c r="E18" s="58">
        <v>59257.04</v>
      </c>
      <c r="F18" s="57">
        <f t="shared" si="1"/>
        <v>54892.959999999999</v>
      </c>
      <c r="G18" s="73">
        <f t="shared" si="2"/>
        <v>181.8710388283065</v>
      </c>
      <c r="H18" s="73">
        <f t="shared" si="3"/>
        <v>51.911554971528695</v>
      </c>
    </row>
    <row r="19" spans="1:8" x14ac:dyDescent="0.2">
      <c r="A19" s="47" t="s">
        <v>186</v>
      </c>
      <c r="B19" s="47" t="s">
        <v>187</v>
      </c>
      <c r="C19" s="58">
        <v>637381.9</v>
      </c>
      <c r="D19" s="58">
        <v>114150</v>
      </c>
      <c r="E19" s="58">
        <v>59257.04</v>
      </c>
      <c r="F19" s="57">
        <f>D20-E19</f>
        <v>828742.96</v>
      </c>
      <c r="G19" s="73">
        <f t="shared" si="2"/>
        <v>9.2969442652827148</v>
      </c>
      <c r="H19" s="73">
        <f>E19/D20*100</f>
        <v>6.6730900900900902</v>
      </c>
    </row>
    <row r="20" spans="1:8" x14ac:dyDescent="0.2">
      <c r="A20" s="48" t="s">
        <v>226</v>
      </c>
      <c r="B20" s="48" t="s">
        <v>227</v>
      </c>
      <c r="C20" s="59">
        <v>292181.19</v>
      </c>
      <c r="D20" s="58">
        <v>888000</v>
      </c>
      <c r="E20" s="59">
        <v>398297.13</v>
      </c>
      <c r="F20" s="57">
        <f>D22-E20</f>
        <v>389702.87</v>
      </c>
      <c r="G20" s="73">
        <f t="shared" si="2"/>
        <v>136.31853919138325</v>
      </c>
      <c r="H20" s="73">
        <f>E20/D22*100</f>
        <v>50.545321065989846</v>
      </c>
    </row>
    <row r="21" spans="1:8" s="133" customFormat="1" x14ac:dyDescent="0.2">
      <c r="A21" s="49" t="s">
        <v>271</v>
      </c>
      <c r="B21" s="49" t="s">
        <v>191</v>
      </c>
      <c r="C21" s="56">
        <v>11412.34</v>
      </c>
      <c r="D21" s="59">
        <v>100000</v>
      </c>
      <c r="E21" s="56">
        <v>19665.13</v>
      </c>
      <c r="F21" s="57">
        <f t="shared" ref="F21" si="4">D22-E21</f>
        <v>768334.87</v>
      </c>
      <c r="G21" s="73">
        <f t="shared" ref="G21" si="5">E21/C21*100</f>
        <v>172.31461733527041</v>
      </c>
      <c r="H21" s="73">
        <f t="shared" ref="H21" si="6">E21/D22*100</f>
        <v>2.4955748730964471</v>
      </c>
    </row>
    <row r="22" spans="1:8" x14ac:dyDescent="0.2">
      <c r="A22" s="48" t="s">
        <v>188</v>
      </c>
      <c r="B22" s="48" t="s">
        <v>189</v>
      </c>
      <c r="C22" s="59">
        <v>388206.47</v>
      </c>
      <c r="D22" s="59">
        <v>788000</v>
      </c>
      <c r="E22" s="59">
        <v>377652.83</v>
      </c>
      <c r="F22" s="57">
        <f t="shared" si="1"/>
        <v>-377652.83</v>
      </c>
      <c r="G22" s="73">
        <f t="shared" si="2"/>
        <v>97.281436344942946</v>
      </c>
      <c r="H22" s="73">
        <f>E22/D22*100</f>
        <v>47.925486040609137</v>
      </c>
    </row>
    <row r="23" spans="1:8" x14ac:dyDescent="0.2">
      <c r="A23" s="48" t="s">
        <v>237</v>
      </c>
      <c r="B23" s="48" t="s">
        <v>238</v>
      </c>
      <c r="C23" s="59">
        <v>31000</v>
      </c>
      <c r="D23" s="59">
        <v>0</v>
      </c>
      <c r="E23" s="59">
        <v>0</v>
      </c>
      <c r="F23" s="57" t="e">
        <f>#REF!-E23</f>
        <v>#REF!</v>
      </c>
      <c r="G23" s="73">
        <f t="shared" si="2"/>
        <v>0</v>
      </c>
      <c r="H23" s="73" t="e">
        <f>E23/#REF!*100</f>
        <v>#REF!</v>
      </c>
    </row>
    <row r="24" spans="1:8" x14ac:dyDescent="0.2">
      <c r="A24" s="49" t="s">
        <v>228</v>
      </c>
      <c r="B24" s="49" t="s">
        <v>193</v>
      </c>
      <c r="C24" s="56">
        <v>0</v>
      </c>
      <c r="D24" s="56">
        <v>100</v>
      </c>
      <c r="E24" s="56">
        <v>212.45</v>
      </c>
      <c r="F24" s="57">
        <f t="shared" si="1"/>
        <v>-112.44999999999999</v>
      </c>
      <c r="G24" s="73" t="e">
        <f t="shared" si="2"/>
        <v>#DIV/0!</v>
      </c>
      <c r="H24" s="73">
        <f t="shared" si="3"/>
        <v>212.45</v>
      </c>
    </row>
    <row r="25" spans="1:8" x14ac:dyDescent="0.2">
      <c r="A25" s="49" t="s">
        <v>192</v>
      </c>
      <c r="B25" s="49" t="s">
        <v>193</v>
      </c>
      <c r="C25" s="56">
        <v>0</v>
      </c>
      <c r="D25" s="56">
        <v>100</v>
      </c>
      <c r="E25" s="56">
        <v>212.45</v>
      </c>
      <c r="F25" s="57">
        <f t="shared" si="1"/>
        <v>-212.45</v>
      </c>
      <c r="G25" s="73" t="e">
        <f t="shared" si="2"/>
        <v>#DIV/0!</v>
      </c>
      <c r="H25" s="73" t="e">
        <f t="shared" si="3"/>
        <v>#DIV/0!</v>
      </c>
    </row>
    <row r="26" spans="1:8" x14ac:dyDescent="0.2">
      <c r="D26" s="120"/>
    </row>
  </sheetData>
  <mergeCells count="7">
    <mergeCell ref="A9:H9"/>
    <mergeCell ref="A10:B10"/>
    <mergeCell ref="A2:B3"/>
    <mergeCell ref="E3:E4"/>
    <mergeCell ref="F3:F4"/>
    <mergeCell ref="A4:B5"/>
    <mergeCell ref="A6:B6"/>
  </mergeCells>
  <pageMargins left="1.0416666666666666E-2" right="1.0416666666666666E-2" top="1.0416666666666666E-2" bottom="1.0416666666666666E-2" header="0.3" footer="0.3"/>
  <pageSetup paperSize="9" orientation="landscape" r:id="rId1"/>
  <ignoredErrors>
    <ignoredError sqref="G22:G23 G13:G20 G24:G25" evalError="1"/>
    <ignoredError sqref="H12 F12" unlockedFormula="1"/>
    <ignoredError sqref="G12 H23 H14 H24:H25 H16:H20" evalError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4"/>
  <sheetViews>
    <sheetView showGridLines="0" showWhiteSpace="0" view="pageLayout" zoomScaleNormal="100" workbookViewId="0">
      <selection activeCell="E13" sqref="E13"/>
    </sheetView>
  </sheetViews>
  <sheetFormatPr defaultRowHeight="12.75" x14ac:dyDescent="0.2"/>
  <cols>
    <col min="1" max="1" width="11.5703125" style="20" customWidth="1"/>
    <col min="2" max="2" width="53.7109375" style="20" bestFit="1" customWidth="1"/>
    <col min="3" max="8" width="13.5703125" style="23" customWidth="1"/>
    <col min="9" max="13" width="18.140625" style="20" customWidth="1"/>
    <col min="14" max="16384" width="9.140625" style="20"/>
  </cols>
  <sheetData>
    <row r="1" spans="1:8" ht="7.9" customHeight="1" x14ac:dyDescent="0.2"/>
    <row r="2" spans="1:8" ht="12.75" customHeight="1" x14ac:dyDescent="0.2">
      <c r="A2" s="136" t="s">
        <v>247</v>
      </c>
      <c r="B2" s="137"/>
    </row>
    <row r="3" spans="1:8" x14ac:dyDescent="0.2">
      <c r="A3" s="137"/>
      <c r="B3" s="137"/>
      <c r="F3" s="151"/>
      <c r="G3" s="151"/>
    </row>
    <row r="4" spans="1:8" x14ac:dyDescent="0.2">
      <c r="A4" s="136" t="s">
        <v>248</v>
      </c>
      <c r="B4" s="137"/>
      <c r="F4" s="151"/>
      <c r="G4" s="151"/>
    </row>
    <row r="5" spans="1:8" x14ac:dyDescent="0.2">
      <c r="A5" s="137"/>
      <c r="B5" s="137"/>
    </row>
    <row r="6" spans="1:8" ht="14.1" customHeight="1" x14ac:dyDescent="0.2">
      <c r="A6" s="136" t="s">
        <v>249</v>
      </c>
      <c r="B6" s="137"/>
    </row>
    <row r="7" spans="1:8" ht="11.1" customHeight="1" x14ac:dyDescent="0.2"/>
    <row r="8" spans="1:8" ht="18" customHeight="1" x14ac:dyDescent="0.2">
      <c r="C8" s="151"/>
      <c r="D8" s="151"/>
      <c r="E8" s="151"/>
    </row>
    <row r="9" spans="1:8" ht="30" customHeight="1" x14ac:dyDescent="0.2">
      <c r="A9" s="145" t="s">
        <v>213</v>
      </c>
      <c r="B9" s="145"/>
      <c r="C9" s="145"/>
      <c r="D9" s="145"/>
      <c r="E9" s="145"/>
      <c r="F9" s="145"/>
      <c r="G9" s="145"/>
      <c r="H9" s="145"/>
    </row>
    <row r="10" spans="1:8" ht="36" x14ac:dyDescent="0.2">
      <c r="A10" s="134" t="s">
        <v>0</v>
      </c>
      <c r="B10" s="135"/>
      <c r="C10" s="38" t="s">
        <v>270</v>
      </c>
      <c r="D10" s="38" t="s">
        <v>274</v>
      </c>
      <c r="E10" s="38" t="s">
        <v>1</v>
      </c>
      <c r="F10" s="38" t="s">
        <v>2</v>
      </c>
      <c r="G10" s="6" t="s">
        <v>259</v>
      </c>
      <c r="H10" s="6" t="s">
        <v>258</v>
      </c>
    </row>
    <row r="11" spans="1:8" x14ac:dyDescent="0.2">
      <c r="A11" s="21" t="s">
        <v>3</v>
      </c>
      <c r="B11" s="21" t="s">
        <v>4</v>
      </c>
      <c r="C11" s="21" t="s">
        <v>14</v>
      </c>
      <c r="D11" s="21" t="s">
        <v>5</v>
      </c>
      <c r="E11" s="21" t="s">
        <v>15</v>
      </c>
      <c r="F11" s="21" t="s">
        <v>16</v>
      </c>
      <c r="G11" s="24" t="s">
        <v>17</v>
      </c>
      <c r="H11" s="24" t="s">
        <v>18</v>
      </c>
    </row>
    <row r="12" spans="1:8" ht="12.75" customHeight="1" x14ac:dyDescent="0.2">
      <c r="A12" s="27"/>
      <c r="B12" s="27" t="s">
        <v>9</v>
      </c>
      <c r="C12" s="28">
        <v>594592.06999999995</v>
      </c>
      <c r="D12" s="28">
        <v>1284150</v>
      </c>
      <c r="E12" s="28">
        <v>583036.6</v>
      </c>
      <c r="F12" s="28">
        <v>330637.21999999997</v>
      </c>
      <c r="G12" s="28">
        <f t="shared" ref="G12:G14" si="0">E12/C12*100</f>
        <v>98.056571793835062</v>
      </c>
      <c r="H12" s="28">
        <f t="shared" ref="H12:H14" si="1">E12/D12*100</f>
        <v>45.402530856987113</v>
      </c>
    </row>
    <row r="13" spans="1:8" x14ac:dyDescent="0.2">
      <c r="A13" s="31" t="s">
        <v>194</v>
      </c>
      <c r="B13" s="31" t="s">
        <v>195</v>
      </c>
      <c r="C13" s="32">
        <v>594592.06999999995</v>
      </c>
      <c r="D13" s="32">
        <v>1262550</v>
      </c>
      <c r="E13" s="32">
        <v>583036.6</v>
      </c>
      <c r="F13" s="32">
        <v>330637.21999999997</v>
      </c>
      <c r="G13" s="32">
        <f t="shared" si="0"/>
        <v>98.056571793835062</v>
      </c>
      <c r="H13" s="32">
        <f t="shared" si="1"/>
        <v>46.179287948992112</v>
      </c>
    </row>
    <row r="14" spans="1:8" ht="12.75" customHeight="1" x14ac:dyDescent="0.2">
      <c r="A14" s="29" t="s">
        <v>196</v>
      </c>
      <c r="B14" s="29" t="s">
        <v>197</v>
      </c>
      <c r="C14" s="30">
        <v>594592.06999999995</v>
      </c>
      <c r="D14" s="30">
        <v>21600</v>
      </c>
      <c r="E14" s="30">
        <v>583036.6</v>
      </c>
      <c r="F14" s="30">
        <v>330637.21999999997</v>
      </c>
      <c r="G14" s="30">
        <f t="shared" si="0"/>
        <v>98.056571793835062</v>
      </c>
      <c r="H14" s="30">
        <f t="shared" si="1"/>
        <v>2699.2435185185182</v>
      </c>
    </row>
  </sheetData>
  <mergeCells count="8">
    <mergeCell ref="A10:B10"/>
    <mergeCell ref="A2:B3"/>
    <mergeCell ref="F3:F4"/>
    <mergeCell ref="G3:G4"/>
    <mergeCell ref="A4:B5"/>
    <mergeCell ref="A6:B6"/>
    <mergeCell ref="C8:E8"/>
    <mergeCell ref="A9:H9"/>
  </mergeCells>
  <pageMargins left="0" right="0" top="0" bottom="0.39375000000000004" header="0" footer="0"/>
  <pageSetup paperSize="9" orientation="landscape" r:id="rId1"/>
  <headerFooter alignWithMargins="0"/>
  <ignoredErrors>
    <ignoredError sqref="H12:H14" unlockedFormula="1"/>
    <ignoredError sqref="G12:G14" evalError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46"/>
  <sheetViews>
    <sheetView showGridLines="0" view="pageLayout" topLeftCell="A226" zoomScaleNormal="100" workbookViewId="0">
      <selection activeCell="D244" sqref="D244"/>
    </sheetView>
  </sheetViews>
  <sheetFormatPr defaultRowHeight="12.75" x14ac:dyDescent="0.2"/>
  <cols>
    <col min="1" max="1" width="11.28515625" style="26" customWidth="1"/>
    <col min="2" max="2" width="53" style="34" bestFit="1" customWidth="1"/>
    <col min="3" max="4" width="16.140625" style="55" customWidth="1"/>
    <col min="5" max="5" width="20.5703125" style="55" customWidth="1"/>
    <col min="6" max="6" width="13.140625" style="25" customWidth="1"/>
    <col min="7" max="7" width="9.140625" style="34"/>
    <col min="8" max="8" width="20.28515625" style="34" customWidth="1"/>
    <col min="9" max="9" width="50.5703125" style="34" customWidth="1"/>
    <col min="10" max="10" width="15" style="34" customWidth="1"/>
    <col min="11" max="256" width="9.140625" style="34"/>
    <col min="257" max="257" width="11.28515625" style="34" customWidth="1"/>
    <col min="258" max="258" width="53" style="34" bestFit="1" customWidth="1"/>
    <col min="259" max="260" width="16.140625" style="34" customWidth="1"/>
    <col min="261" max="261" width="20.5703125" style="34" customWidth="1"/>
    <col min="262" max="262" width="1.140625" style="34" customWidth="1"/>
    <col min="263" max="512" width="9.140625" style="34"/>
    <col min="513" max="513" width="11.28515625" style="34" customWidth="1"/>
    <col min="514" max="514" width="53" style="34" bestFit="1" customWidth="1"/>
    <col min="515" max="516" width="16.140625" style="34" customWidth="1"/>
    <col min="517" max="517" width="20.5703125" style="34" customWidth="1"/>
    <col min="518" max="518" width="1.140625" style="34" customWidth="1"/>
    <col min="519" max="768" width="9.140625" style="34"/>
    <col min="769" max="769" width="11.28515625" style="34" customWidth="1"/>
    <col min="770" max="770" width="53" style="34" bestFit="1" customWidth="1"/>
    <col min="771" max="772" width="16.140625" style="34" customWidth="1"/>
    <col min="773" max="773" width="20.5703125" style="34" customWidth="1"/>
    <col min="774" max="774" width="1.140625" style="34" customWidth="1"/>
    <col min="775" max="1024" width="9.140625" style="34"/>
    <col min="1025" max="1025" width="11.28515625" style="34" customWidth="1"/>
    <col min="1026" max="1026" width="53" style="34" bestFit="1" customWidth="1"/>
    <col min="1027" max="1028" width="16.140625" style="34" customWidth="1"/>
    <col min="1029" max="1029" width="20.5703125" style="34" customWidth="1"/>
    <col min="1030" max="1030" width="1.140625" style="34" customWidth="1"/>
    <col min="1031" max="1280" width="9.140625" style="34"/>
    <col min="1281" max="1281" width="11.28515625" style="34" customWidth="1"/>
    <col min="1282" max="1282" width="53" style="34" bestFit="1" customWidth="1"/>
    <col min="1283" max="1284" width="16.140625" style="34" customWidth="1"/>
    <col min="1285" max="1285" width="20.5703125" style="34" customWidth="1"/>
    <col min="1286" max="1286" width="1.140625" style="34" customWidth="1"/>
    <col min="1287" max="1536" width="9.140625" style="34"/>
    <col min="1537" max="1537" width="11.28515625" style="34" customWidth="1"/>
    <col min="1538" max="1538" width="53" style="34" bestFit="1" customWidth="1"/>
    <col min="1539" max="1540" width="16.140625" style="34" customWidth="1"/>
    <col min="1541" max="1541" width="20.5703125" style="34" customWidth="1"/>
    <col min="1542" max="1542" width="1.140625" style="34" customWidth="1"/>
    <col min="1543" max="1792" width="9.140625" style="34"/>
    <col min="1793" max="1793" width="11.28515625" style="34" customWidth="1"/>
    <col min="1794" max="1794" width="53" style="34" bestFit="1" customWidth="1"/>
    <col min="1795" max="1796" width="16.140625" style="34" customWidth="1"/>
    <col min="1797" max="1797" width="20.5703125" style="34" customWidth="1"/>
    <col min="1798" max="1798" width="1.140625" style="34" customWidth="1"/>
    <col min="1799" max="2048" width="9.140625" style="34"/>
    <col min="2049" max="2049" width="11.28515625" style="34" customWidth="1"/>
    <col min="2050" max="2050" width="53" style="34" bestFit="1" customWidth="1"/>
    <col min="2051" max="2052" width="16.140625" style="34" customWidth="1"/>
    <col min="2053" max="2053" width="20.5703125" style="34" customWidth="1"/>
    <col min="2054" max="2054" width="1.140625" style="34" customWidth="1"/>
    <col min="2055" max="2304" width="9.140625" style="34"/>
    <col min="2305" max="2305" width="11.28515625" style="34" customWidth="1"/>
    <col min="2306" max="2306" width="53" style="34" bestFit="1" customWidth="1"/>
    <col min="2307" max="2308" width="16.140625" style="34" customWidth="1"/>
    <col min="2309" max="2309" width="20.5703125" style="34" customWidth="1"/>
    <col min="2310" max="2310" width="1.140625" style="34" customWidth="1"/>
    <col min="2311" max="2560" width="9.140625" style="34"/>
    <col min="2561" max="2561" width="11.28515625" style="34" customWidth="1"/>
    <col min="2562" max="2562" width="53" style="34" bestFit="1" customWidth="1"/>
    <col min="2563" max="2564" width="16.140625" style="34" customWidth="1"/>
    <col min="2565" max="2565" width="20.5703125" style="34" customWidth="1"/>
    <col min="2566" max="2566" width="1.140625" style="34" customWidth="1"/>
    <col min="2567" max="2816" width="9.140625" style="34"/>
    <col min="2817" max="2817" width="11.28515625" style="34" customWidth="1"/>
    <col min="2818" max="2818" width="53" style="34" bestFit="1" customWidth="1"/>
    <col min="2819" max="2820" width="16.140625" style="34" customWidth="1"/>
    <col min="2821" max="2821" width="20.5703125" style="34" customWidth="1"/>
    <col min="2822" max="2822" width="1.140625" style="34" customWidth="1"/>
    <col min="2823" max="3072" width="9.140625" style="34"/>
    <col min="3073" max="3073" width="11.28515625" style="34" customWidth="1"/>
    <col min="3074" max="3074" width="53" style="34" bestFit="1" customWidth="1"/>
    <col min="3075" max="3076" width="16.140625" style="34" customWidth="1"/>
    <col min="3077" max="3077" width="20.5703125" style="34" customWidth="1"/>
    <col min="3078" max="3078" width="1.140625" style="34" customWidth="1"/>
    <col min="3079" max="3328" width="9.140625" style="34"/>
    <col min="3329" max="3329" width="11.28515625" style="34" customWidth="1"/>
    <col min="3330" max="3330" width="53" style="34" bestFit="1" customWidth="1"/>
    <col min="3331" max="3332" width="16.140625" style="34" customWidth="1"/>
    <col min="3333" max="3333" width="20.5703125" style="34" customWidth="1"/>
    <col min="3334" max="3334" width="1.140625" style="34" customWidth="1"/>
    <col min="3335" max="3584" width="9.140625" style="34"/>
    <col min="3585" max="3585" width="11.28515625" style="34" customWidth="1"/>
    <col min="3586" max="3586" width="53" style="34" bestFit="1" customWidth="1"/>
    <col min="3587" max="3588" width="16.140625" style="34" customWidth="1"/>
    <col min="3589" max="3589" width="20.5703125" style="34" customWidth="1"/>
    <col min="3590" max="3590" width="1.140625" style="34" customWidth="1"/>
    <col min="3591" max="3840" width="9.140625" style="34"/>
    <col min="3841" max="3841" width="11.28515625" style="34" customWidth="1"/>
    <col min="3842" max="3842" width="53" style="34" bestFit="1" customWidth="1"/>
    <col min="3843" max="3844" width="16.140625" style="34" customWidth="1"/>
    <col min="3845" max="3845" width="20.5703125" style="34" customWidth="1"/>
    <col min="3846" max="3846" width="1.140625" style="34" customWidth="1"/>
    <col min="3847" max="4096" width="9.140625" style="34"/>
    <col min="4097" max="4097" width="11.28515625" style="34" customWidth="1"/>
    <col min="4098" max="4098" width="53" style="34" bestFit="1" customWidth="1"/>
    <col min="4099" max="4100" width="16.140625" style="34" customWidth="1"/>
    <col min="4101" max="4101" width="20.5703125" style="34" customWidth="1"/>
    <col min="4102" max="4102" width="1.140625" style="34" customWidth="1"/>
    <col min="4103" max="4352" width="9.140625" style="34"/>
    <col min="4353" max="4353" width="11.28515625" style="34" customWidth="1"/>
    <col min="4354" max="4354" width="53" style="34" bestFit="1" customWidth="1"/>
    <col min="4355" max="4356" width="16.140625" style="34" customWidth="1"/>
    <col min="4357" max="4357" width="20.5703125" style="34" customWidth="1"/>
    <col min="4358" max="4358" width="1.140625" style="34" customWidth="1"/>
    <col min="4359" max="4608" width="9.140625" style="34"/>
    <col min="4609" max="4609" width="11.28515625" style="34" customWidth="1"/>
    <col min="4610" max="4610" width="53" style="34" bestFit="1" customWidth="1"/>
    <col min="4611" max="4612" width="16.140625" style="34" customWidth="1"/>
    <col min="4613" max="4613" width="20.5703125" style="34" customWidth="1"/>
    <col min="4614" max="4614" width="1.140625" style="34" customWidth="1"/>
    <col min="4615" max="4864" width="9.140625" style="34"/>
    <col min="4865" max="4865" width="11.28515625" style="34" customWidth="1"/>
    <col min="4866" max="4866" width="53" style="34" bestFit="1" customWidth="1"/>
    <col min="4867" max="4868" width="16.140625" style="34" customWidth="1"/>
    <col min="4869" max="4869" width="20.5703125" style="34" customWidth="1"/>
    <col min="4870" max="4870" width="1.140625" style="34" customWidth="1"/>
    <col min="4871" max="5120" width="9.140625" style="34"/>
    <col min="5121" max="5121" width="11.28515625" style="34" customWidth="1"/>
    <col min="5122" max="5122" width="53" style="34" bestFit="1" customWidth="1"/>
    <col min="5123" max="5124" width="16.140625" style="34" customWidth="1"/>
    <col min="5125" max="5125" width="20.5703125" style="34" customWidth="1"/>
    <col min="5126" max="5126" width="1.140625" style="34" customWidth="1"/>
    <col min="5127" max="5376" width="9.140625" style="34"/>
    <col min="5377" max="5377" width="11.28515625" style="34" customWidth="1"/>
    <col min="5378" max="5378" width="53" style="34" bestFit="1" customWidth="1"/>
    <col min="5379" max="5380" width="16.140625" style="34" customWidth="1"/>
    <col min="5381" max="5381" width="20.5703125" style="34" customWidth="1"/>
    <col min="5382" max="5382" width="1.140625" style="34" customWidth="1"/>
    <col min="5383" max="5632" width="9.140625" style="34"/>
    <col min="5633" max="5633" width="11.28515625" style="34" customWidth="1"/>
    <col min="5634" max="5634" width="53" style="34" bestFit="1" customWidth="1"/>
    <col min="5635" max="5636" width="16.140625" style="34" customWidth="1"/>
    <col min="5637" max="5637" width="20.5703125" style="34" customWidth="1"/>
    <col min="5638" max="5638" width="1.140625" style="34" customWidth="1"/>
    <col min="5639" max="5888" width="9.140625" style="34"/>
    <col min="5889" max="5889" width="11.28515625" style="34" customWidth="1"/>
    <col min="5890" max="5890" width="53" style="34" bestFit="1" customWidth="1"/>
    <col min="5891" max="5892" width="16.140625" style="34" customWidth="1"/>
    <col min="5893" max="5893" width="20.5703125" style="34" customWidth="1"/>
    <col min="5894" max="5894" width="1.140625" style="34" customWidth="1"/>
    <col min="5895" max="6144" width="9.140625" style="34"/>
    <col min="6145" max="6145" width="11.28515625" style="34" customWidth="1"/>
    <col min="6146" max="6146" width="53" style="34" bestFit="1" customWidth="1"/>
    <col min="6147" max="6148" width="16.140625" style="34" customWidth="1"/>
    <col min="6149" max="6149" width="20.5703125" style="34" customWidth="1"/>
    <col min="6150" max="6150" width="1.140625" style="34" customWidth="1"/>
    <col min="6151" max="6400" width="9.140625" style="34"/>
    <col min="6401" max="6401" width="11.28515625" style="34" customWidth="1"/>
    <col min="6402" max="6402" width="53" style="34" bestFit="1" customWidth="1"/>
    <col min="6403" max="6404" width="16.140625" style="34" customWidth="1"/>
    <col min="6405" max="6405" width="20.5703125" style="34" customWidth="1"/>
    <col min="6406" max="6406" width="1.140625" style="34" customWidth="1"/>
    <col min="6407" max="6656" width="9.140625" style="34"/>
    <col min="6657" max="6657" width="11.28515625" style="34" customWidth="1"/>
    <col min="6658" max="6658" width="53" style="34" bestFit="1" customWidth="1"/>
    <col min="6659" max="6660" width="16.140625" style="34" customWidth="1"/>
    <col min="6661" max="6661" width="20.5703125" style="34" customWidth="1"/>
    <col min="6662" max="6662" width="1.140625" style="34" customWidth="1"/>
    <col min="6663" max="6912" width="9.140625" style="34"/>
    <col min="6913" max="6913" width="11.28515625" style="34" customWidth="1"/>
    <col min="6914" max="6914" width="53" style="34" bestFit="1" customWidth="1"/>
    <col min="6915" max="6916" width="16.140625" style="34" customWidth="1"/>
    <col min="6917" max="6917" width="20.5703125" style="34" customWidth="1"/>
    <col min="6918" max="6918" width="1.140625" style="34" customWidth="1"/>
    <col min="6919" max="7168" width="9.140625" style="34"/>
    <col min="7169" max="7169" width="11.28515625" style="34" customWidth="1"/>
    <col min="7170" max="7170" width="53" style="34" bestFit="1" customWidth="1"/>
    <col min="7171" max="7172" width="16.140625" style="34" customWidth="1"/>
    <col min="7173" max="7173" width="20.5703125" style="34" customWidth="1"/>
    <col min="7174" max="7174" width="1.140625" style="34" customWidth="1"/>
    <col min="7175" max="7424" width="9.140625" style="34"/>
    <col min="7425" max="7425" width="11.28515625" style="34" customWidth="1"/>
    <col min="7426" max="7426" width="53" style="34" bestFit="1" customWidth="1"/>
    <col min="7427" max="7428" width="16.140625" style="34" customWidth="1"/>
    <col min="7429" max="7429" width="20.5703125" style="34" customWidth="1"/>
    <col min="7430" max="7430" width="1.140625" style="34" customWidth="1"/>
    <col min="7431" max="7680" width="9.140625" style="34"/>
    <col min="7681" max="7681" width="11.28515625" style="34" customWidth="1"/>
    <col min="7682" max="7682" width="53" style="34" bestFit="1" customWidth="1"/>
    <col min="7683" max="7684" width="16.140625" style="34" customWidth="1"/>
    <col min="7685" max="7685" width="20.5703125" style="34" customWidth="1"/>
    <col min="7686" max="7686" width="1.140625" style="34" customWidth="1"/>
    <col min="7687" max="7936" width="9.140625" style="34"/>
    <col min="7937" max="7937" width="11.28515625" style="34" customWidth="1"/>
    <col min="7938" max="7938" width="53" style="34" bestFit="1" customWidth="1"/>
    <col min="7939" max="7940" width="16.140625" style="34" customWidth="1"/>
    <col min="7941" max="7941" width="20.5703125" style="34" customWidth="1"/>
    <col min="7942" max="7942" width="1.140625" style="34" customWidth="1"/>
    <col min="7943" max="8192" width="9.140625" style="34"/>
    <col min="8193" max="8193" width="11.28515625" style="34" customWidth="1"/>
    <col min="8194" max="8194" width="53" style="34" bestFit="1" customWidth="1"/>
    <col min="8195" max="8196" width="16.140625" style="34" customWidth="1"/>
    <col min="8197" max="8197" width="20.5703125" style="34" customWidth="1"/>
    <col min="8198" max="8198" width="1.140625" style="34" customWidth="1"/>
    <col min="8199" max="8448" width="9.140625" style="34"/>
    <col min="8449" max="8449" width="11.28515625" style="34" customWidth="1"/>
    <col min="8450" max="8450" width="53" style="34" bestFit="1" customWidth="1"/>
    <col min="8451" max="8452" width="16.140625" style="34" customWidth="1"/>
    <col min="8453" max="8453" width="20.5703125" style="34" customWidth="1"/>
    <col min="8454" max="8454" width="1.140625" style="34" customWidth="1"/>
    <col min="8455" max="8704" width="9.140625" style="34"/>
    <col min="8705" max="8705" width="11.28515625" style="34" customWidth="1"/>
    <col min="8706" max="8706" width="53" style="34" bestFit="1" customWidth="1"/>
    <col min="8707" max="8708" width="16.140625" style="34" customWidth="1"/>
    <col min="8709" max="8709" width="20.5703125" style="34" customWidth="1"/>
    <col min="8710" max="8710" width="1.140625" style="34" customWidth="1"/>
    <col min="8711" max="8960" width="9.140625" style="34"/>
    <col min="8961" max="8961" width="11.28515625" style="34" customWidth="1"/>
    <col min="8962" max="8962" width="53" style="34" bestFit="1" customWidth="1"/>
    <col min="8963" max="8964" width="16.140625" style="34" customWidth="1"/>
    <col min="8965" max="8965" width="20.5703125" style="34" customWidth="1"/>
    <col min="8966" max="8966" width="1.140625" style="34" customWidth="1"/>
    <col min="8967" max="9216" width="9.140625" style="34"/>
    <col min="9217" max="9217" width="11.28515625" style="34" customWidth="1"/>
    <col min="9218" max="9218" width="53" style="34" bestFit="1" customWidth="1"/>
    <col min="9219" max="9220" width="16.140625" style="34" customWidth="1"/>
    <col min="9221" max="9221" width="20.5703125" style="34" customWidth="1"/>
    <col min="9222" max="9222" width="1.140625" style="34" customWidth="1"/>
    <col min="9223" max="9472" width="9.140625" style="34"/>
    <col min="9473" max="9473" width="11.28515625" style="34" customWidth="1"/>
    <col min="9474" max="9474" width="53" style="34" bestFit="1" customWidth="1"/>
    <col min="9475" max="9476" width="16.140625" style="34" customWidth="1"/>
    <col min="9477" max="9477" width="20.5703125" style="34" customWidth="1"/>
    <col min="9478" max="9478" width="1.140625" style="34" customWidth="1"/>
    <col min="9479" max="9728" width="9.140625" style="34"/>
    <col min="9729" max="9729" width="11.28515625" style="34" customWidth="1"/>
    <col min="9730" max="9730" width="53" style="34" bestFit="1" customWidth="1"/>
    <col min="9731" max="9732" width="16.140625" style="34" customWidth="1"/>
    <col min="9733" max="9733" width="20.5703125" style="34" customWidth="1"/>
    <col min="9734" max="9734" width="1.140625" style="34" customWidth="1"/>
    <col min="9735" max="9984" width="9.140625" style="34"/>
    <col min="9985" max="9985" width="11.28515625" style="34" customWidth="1"/>
    <col min="9986" max="9986" width="53" style="34" bestFit="1" customWidth="1"/>
    <col min="9987" max="9988" width="16.140625" style="34" customWidth="1"/>
    <col min="9989" max="9989" width="20.5703125" style="34" customWidth="1"/>
    <col min="9990" max="9990" width="1.140625" style="34" customWidth="1"/>
    <col min="9991" max="10240" width="9.140625" style="34"/>
    <col min="10241" max="10241" width="11.28515625" style="34" customWidth="1"/>
    <col min="10242" max="10242" width="53" style="34" bestFit="1" customWidth="1"/>
    <col min="10243" max="10244" width="16.140625" style="34" customWidth="1"/>
    <col min="10245" max="10245" width="20.5703125" style="34" customWidth="1"/>
    <col min="10246" max="10246" width="1.140625" style="34" customWidth="1"/>
    <col min="10247" max="10496" width="9.140625" style="34"/>
    <col min="10497" max="10497" width="11.28515625" style="34" customWidth="1"/>
    <col min="10498" max="10498" width="53" style="34" bestFit="1" customWidth="1"/>
    <col min="10499" max="10500" width="16.140625" style="34" customWidth="1"/>
    <col min="10501" max="10501" width="20.5703125" style="34" customWidth="1"/>
    <col min="10502" max="10502" width="1.140625" style="34" customWidth="1"/>
    <col min="10503" max="10752" width="9.140625" style="34"/>
    <col min="10753" max="10753" width="11.28515625" style="34" customWidth="1"/>
    <col min="10754" max="10754" width="53" style="34" bestFit="1" customWidth="1"/>
    <col min="10755" max="10756" width="16.140625" style="34" customWidth="1"/>
    <col min="10757" max="10757" width="20.5703125" style="34" customWidth="1"/>
    <col min="10758" max="10758" width="1.140625" style="34" customWidth="1"/>
    <col min="10759" max="11008" width="9.140625" style="34"/>
    <col min="11009" max="11009" width="11.28515625" style="34" customWidth="1"/>
    <col min="11010" max="11010" width="53" style="34" bestFit="1" customWidth="1"/>
    <col min="11011" max="11012" width="16.140625" style="34" customWidth="1"/>
    <col min="11013" max="11013" width="20.5703125" style="34" customWidth="1"/>
    <col min="11014" max="11014" width="1.140625" style="34" customWidth="1"/>
    <col min="11015" max="11264" width="9.140625" style="34"/>
    <col min="11265" max="11265" width="11.28515625" style="34" customWidth="1"/>
    <col min="11266" max="11266" width="53" style="34" bestFit="1" customWidth="1"/>
    <col min="11267" max="11268" width="16.140625" style="34" customWidth="1"/>
    <col min="11269" max="11269" width="20.5703125" style="34" customWidth="1"/>
    <col min="11270" max="11270" width="1.140625" style="34" customWidth="1"/>
    <col min="11271" max="11520" width="9.140625" style="34"/>
    <col min="11521" max="11521" width="11.28515625" style="34" customWidth="1"/>
    <col min="11522" max="11522" width="53" style="34" bestFit="1" customWidth="1"/>
    <col min="11523" max="11524" width="16.140625" style="34" customWidth="1"/>
    <col min="11525" max="11525" width="20.5703125" style="34" customWidth="1"/>
    <col min="11526" max="11526" width="1.140625" style="34" customWidth="1"/>
    <col min="11527" max="11776" width="9.140625" style="34"/>
    <col min="11777" max="11777" width="11.28515625" style="34" customWidth="1"/>
    <col min="11778" max="11778" width="53" style="34" bestFit="1" customWidth="1"/>
    <col min="11779" max="11780" width="16.140625" style="34" customWidth="1"/>
    <col min="11781" max="11781" width="20.5703125" style="34" customWidth="1"/>
    <col min="11782" max="11782" width="1.140625" style="34" customWidth="1"/>
    <col min="11783" max="12032" width="9.140625" style="34"/>
    <col min="12033" max="12033" width="11.28515625" style="34" customWidth="1"/>
    <col min="12034" max="12034" width="53" style="34" bestFit="1" customWidth="1"/>
    <col min="12035" max="12036" width="16.140625" style="34" customWidth="1"/>
    <col min="12037" max="12037" width="20.5703125" style="34" customWidth="1"/>
    <col min="12038" max="12038" width="1.140625" style="34" customWidth="1"/>
    <col min="12039" max="12288" width="9.140625" style="34"/>
    <col min="12289" max="12289" width="11.28515625" style="34" customWidth="1"/>
    <col min="12290" max="12290" width="53" style="34" bestFit="1" customWidth="1"/>
    <col min="12291" max="12292" width="16.140625" style="34" customWidth="1"/>
    <col min="12293" max="12293" width="20.5703125" style="34" customWidth="1"/>
    <col min="12294" max="12294" width="1.140625" style="34" customWidth="1"/>
    <col min="12295" max="12544" width="9.140625" style="34"/>
    <col min="12545" max="12545" width="11.28515625" style="34" customWidth="1"/>
    <col min="12546" max="12546" width="53" style="34" bestFit="1" customWidth="1"/>
    <col min="12547" max="12548" width="16.140625" style="34" customWidth="1"/>
    <col min="12549" max="12549" width="20.5703125" style="34" customWidth="1"/>
    <col min="12550" max="12550" width="1.140625" style="34" customWidth="1"/>
    <col min="12551" max="12800" width="9.140625" style="34"/>
    <col min="12801" max="12801" width="11.28515625" style="34" customWidth="1"/>
    <col min="12802" max="12802" width="53" style="34" bestFit="1" customWidth="1"/>
    <col min="12803" max="12804" width="16.140625" style="34" customWidth="1"/>
    <col min="12805" max="12805" width="20.5703125" style="34" customWidth="1"/>
    <col min="12806" max="12806" width="1.140625" style="34" customWidth="1"/>
    <col min="12807" max="13056" width="9.140625" style="34"/>
    <col min="13057" max="13057" width="11.28515625" style="34" customWidth="1"/>
    <col min="13058" max="13058" width="53" style="34" bestFit="1" customWidth="1"/>
    <col min="13059" max="13060" width="16.140625" style="34" customWidth="1"/>
    <col min="13061" max="13061" width="20.5703125" style="34" customWidth="1"/>
    <col min="13062" max="13062" width="1.140625" style="34" customWidth="1"/>
    <col min="13063" max="13312" width="9.140625" style="34"/>
    <col min="13313" max="13313" width="11.28515625" style="34" customWidth="1"/>
    <col min="13314" max="13314" width="53" style="34" bestFit="1" customWidth="1"/>
    <col min="13315" max="13316" width="16.140625" style="34" customWidth="1"/>
    <col min="13317" max="13317" width="20.5703125" style="34" customWidth="1"/>
    <col min="13318" max="13318" width="1.140625" style="34" customWidth="1"/>
    <col min="13319" max="13568" width="9.140625" style="34"/>
    <col min="13569" max="13569" width="11.28515625" style="34" customWidth="1"/>
    <col min="13570" max="13570" width="53" style="34" bestFit="1" customWidth="1"/>
    <col min="13571" max="13572" width="16.140625" style="34" customWidth="1"/>
    <col min="13573" max="13573" width="20.5703125" style="34" customWidth="1"/>
    <col min="13574" max="13574" width="1.140625" style="34" customWidth="1"/>
    <col min="13575" max="13824" width="9.140625" style="34"/>
    <col min="13825" max="13825" width="11.28515625" style="34" customWidth="1"/>
    <col min="13826" max="13826" width="53" style="34" bestFit="1" customWidth="1"/>
    <col min="13827" max="13828" width="16.140625" style="34" customWidth="1"/>
    <col min="13829" max="13829" width="20.5703125" style="34" customWidth="1"/>
    <col min="13830" max="13830" width="1.140625" style="34" customWidth="1"/>
    <col min="13831" max="14080" width="9.140625" style="34"/>
    <col min="14081" max="14081" width="11.28515625" style="34" customWidth="1"/>
    <col min="14082" max="14082" width="53" style="34" bestFit="1" customWidth="1"/>
    <col min="14083" max="14084" width="16.140625" style="34" customWidth="1"/>
    <col min="14085" max="14085" width="20.5703125" style="34" customWidth="1"/>
    <col min="14086" max="14086" width="1.140625" style="34" customWidth="1"/>
    <col min="14087" max="14336" width="9.140625" style="34"/>
    <col min="14337" max="14337" width="11.28515625" style="34" customWidth="1"/>
    <col min="14338" max="14338" width="53" style="34" bestFit="1" customWidth="1"/>
    <col min="14339" max="14340" width="16.140625" style="34" customWidth="1"/>
    <col min="14341" max="14341" width="20.5703125" style="34" customWidth="1"/>
    <col min="14342" max="14342" width="1.140625" style="34" customWidth="1"/>
    <col min="14343" max="14592" width="9.140625" style="34"/>
    <col min="14593" max="14593" width="11.28515625" style="34" customWidth="1"/>
    <col min="14594" max="14594" width="53" style="34" bestFit="1" customWidth="1"/>
    <col min="14595" max="14596" width="16.140625" style="34" customWidth="1"/>
    <col min="14597" max="14597" width="20.5703125" style="34" customWidth="1"/>
    <col min="14598" max="14598" width="1.140625" style="34" customWidth="1"/>
    <col min="14599" max="14848" width="9.140625" style="34"/>
    <col min="14849" max="14849" width="11.28515625" style="34" customWidth="1"/>
    <col min="14850" max="14850" width="53" style="34" bestFit="1" customWidth="1"/>
    <col min="14851" max="14852" width="16.140625" style="34" customWidth="1"/>
    <col min="14853" max="14853" width="20.5703125" style="34" customWidth="1"/>
    <col min="14854" max="14854" width="1.140625" style="34" customWidth="1"/>
    <col min="14855" max="15104" width="9.140625" style="34"/>
    <col min="15105" max="15105" width="11.28515625" style="34" customWidth="1"/>
    <col min="15106" max="15106" width="53" style="34" bestFit="1" customWidth="1"/>
    <col min="15107" max="15108" width="16.140625" style="34" customWidth="1"/>
    <col min="15109" max="15109" width="20.5703125" style="34" customWidth="1"/>
    <col min="15110" max="15110" width="1.140625" style="34" customWidth="1"/>
    <col min="15111" max="15360" width="9.140625" style="34"/>
    <col min="15361" max="15361" width="11.28515625" style="34" customWidth="1"/>
    <col min="15362" max="15362" width="53" style="34" bestFit="1" customWidth="1"/>
    <col min="15363" max="15364" width="16.140625" style="34" customWidth="1"/>
    <col min="15365" max="15365" width="20.5703125" style="34" customWidth="1"/>
    <col min="15366" max="15366" width="1.140625" style="34" customWidth="1"/>
    <col min="15367" max="15616" width="9.140625" style="34"/>
    <col min="15617" max="15617" width="11.28515625" style="34" customWidth="1"/>
    <col min="15618" max="15618" width="53" style="34" bestFit="1" customWidth="1"/>
    <col min="15619" max="15620" width="16.140625" style="34" customWidth="1"/>
    <col min="15621" max="15621" width="20.5703125" style="34" customWidth="1"/>
    <col min="15622" max="15622" width="1.140625" style="34" customWidth="1"/>
    <col min="15623" max="15872" width="9.140625" style="34"/>
    <col min="15873" max="15873" width="11.28515625" style="34" customWidth="1"/>
    <col min="15874" max="15874" width="53" style="34" bestFit="1" customWidth="1"/>
    <col min="15875" max="15876" width="16.140625" style="34" customWidth="1"/>
    <col min="15877" max="15877" width="20.5703125" style="34" customWidth="1"/>
    <col min="15878" max="15878" width="1.140625" style="34" customWidth="1"/>
    <col min="15879" max="16128" width="9.140625" style="34"/>
    <col min="16129" max="16129" width="11.28515625" style="34" customWidth="1"/>
    <col min="16130" max="16130" width="53" style="34" bestFit="1" customWidth="1"/>
    <col min="16131" max="16132" width="16.140625" style="34" customWidth="1"/>
    <col min="16133" max="16133" width="20.5703125" style="34" customWidth="1"/>
    <col min="16134" max="16134" width="1.140625" style="34" customWidth="1"/>
    <col min="16135" max="16384" width="9.140625" style="34"/>
  </cols>
  <sheetData>
    <row r="1" spans="1:10" ht="7.9" customHeight="1" x14ac:dyDescent="0.2"/>
    <row r="2" spans="1:10" ht="12.75" customHeight="1" x14ac:dyDescent="0.2">
      <c r="A2" s="136" t="s">
        <v>247</v>
      </c>
      <c r="B2" s="137"/>
    </row>
    <row r="3" spans="1:10" x14ac:dyDescent="0.2">
      <c r="A3" s="137"/>
      <c r="B3" s="137"/>
      <c r="D3" s="151"/>
    </row>
    <row r="4" spans="1:10" x14ac:dyDescent="0.2">
      <c r="A4" s="136" t="s">
        <v>248</v>
      </c>
      <c r="B4" s="137"/>
      <c r="D4" s="151"/>
    </row>
    <row r="5" spans="1:10" x14ac:dyDescent="0.2">
      <c r="A5" s="137"/>
      <c r="B5" s="137"/>
    </row>
    <row r="6" spans="1:10" ht="14.1" customHeight="1" x14ac:dyDescent="0.2">
      <c r="A6" s="136" t="s">
        <v>249</v>
      </c>
      <c r="B6" s="137"/>
    </row>
    <row r="7" spans="1:10" ht="11.1" customHeight="1" x14ac:dyDescent="0.2"/>
    <row r="8" spans="1:10" ht="18" customHeight="1" x14ac:dyDescent="0.2"/>
    <row r="9" spans="1:10" ht="30" customHeight="1" x14ac:dyDescent="0.2">
      <c r="A9" s="146" t="s">
        <v>214</v>
      </c>
      <c r="B9" s="147"/>
      <c r="C9" s="147"/>
      <c r="D9" s="147"/>
      <c r="E9" s="147"/>
      <c r="F9" s="148"/>
    </row>
    <row r="10" spans="1:10" ht="36" x14ac:dyDescent="0.2">
      <c r="A10" s="110" t="s">
        <v>0</v>
      </c>
      <c r="B10" s="110"/>
      <c r="C10" s="111" t="s">
        <v>274</v>
      </c>
      <c r="D10" s="110" t="s">
        <v>1</v>
      </c>
      <c r="E10" s="110" t="s">
        <v>2</v>
      </c>
      <c r="F10" s="6" t="s">
        <v>258</v>
      </c>
    </row>
    <row r="11" spans="1:10" x14ac:dyDescent="0.2">
      <c r="A11" s="110" t="s">
        <v>3</v>
      </c>
      <c r="B11" s="110" t="s">
        <v>4</v>
      </c>
      <c r="C11" s="110" t="s">
        <v>14</v>
      </c>
      <c r="D11" s="110" t="s">
        <v>5</v>
      </c>
      <c r="E11" s="110" t="s">
        <v>15</v>
      </c>
      <c r="F11" s="24" t="s">
        <v>18</v>
      </c>
    </row>
    <row r="12" spans="1:10" x14ac:dyDescent="0.2">
      <c r="A12" s="76"/>
      <c r="B12" s="77" t="s">
        <v>9</v>
      </c>
      <c r="C12" s="78">
        <v>1284150</v>
      </c>
      <c r="D12" s="78">
        <v>583036.6</v>
      </c>
      <c r="E12" s="78">
        <f t="shared" ref="E12:E20" si="0">C12-D12</f>
        <v>701113.4</v>
      </c>
      <c r="F12" s="28">
        <f>D12/C12*100</f>
        <v>45.402530856987113</v>
      </c>
    </row>
    <row r="13" spans="1:10" x14ac:dyDescent="0.2">
      <c r="A13" s="79" t="s">
        <v>215</v>
      </c>
      <c r="B13" s="80" t="s">
        <v>216</v>
      </c>
      <c r="C13" s="81">
        <v>1284150</v>
      </c>
      <c r="D13" s="81">
        <v>583036.6</v>
      </c>
      <c r="E13" s="81">
        <f t="shared" si="0"/>
        <v>701113.4</v>
      </c>
      <c r="F13" s="107">
        <f>D13/C13*100</f>
        <v>45.402530856987113</v>
      </c>
    </row>
    <row r="14" spans="1:10" ht="22.5" x14ac:dyDescent="0.2">
      <c r="A14" s="82" t="s">
        <v>217</v>
      </c>
      <c r="B14" s="83" t="s">
        <v>218</v>
      </c>
      <c r="C14" s="84">
        <v>1284150</v>
      </c>
      <c r="D14" s="84">
        <v>583036.6</v>
      </c>
      <c r="E14" s="84">
        <f t="shared" si="0"/>
        <v>701113.4</v>
      </c>
      <c r="F14" s="108">
        <f t="shared" ref="F14:F88" si="1">D14/C14*100</f>
        <v>45.402530856987113</v>
      </c>
      <c r="H14" s="116"/>
      <c r="I14" s="116"/>
      <c r="J14" s="116"/>
    </row>
    <row r="15" spans="1:10" ht="33.75" x14ac:dyDescent="0.2">
      <c r="A15" s="85" t="s">
        <v>219</v>
      </c>
      <c r="B15" s="86" t="s">
        <v>247</v>
      </c>
      <c r="C15" s="87">
        <v>1284150</v>
      </c>
      <c r="D15" s="87">
        <v>583036.6</v>
      </c>
      <c r="E15" s="87">
        <f t="shared" si="0"/>
        <v>701113.4</v>
      </c>
      <c r="F15" s="109">
        <f t="shared" si="1"/>
        <v>45.402530856987113</v>
      </c>
      <c r="H15" s="116"/>
      <c r="I15" s="116"/>
      <c r="J15" s="116"/>
    </row>
    <row r="16" spans="1:10" x14ac:dyDescent="0.2">
      <c r="A16" s="88" t="s">
        <v>220</v>
      </c>
      <c r="B16" s="89" t="s">
        <v>181</v>
      </c>
      <c r="C16" s="90">
        <v>222900</v>
      </c>
      <c r="D16" s="90">
        <v>31389.89</v>
      </c>
      <c r="E16" s="90">
        <f t="shared" si="0"/>
        <v>191510.11</v>
      </c>
      <c r="F16" s="103">
        <f t="shared" si="1"/>
        <v>14.082498878420816</v>
      </c>
      <c r="H16" s="116"/>
      <c r="I16" s="116"/>
      <c r="J16" s="116"/>
    </row>
    <row r="17" spans="1:10" x14ac:dyDescent="0.2">
      <c r="A17" s="91" t="s">
        <v>180</v>
      </c>
      <c r="B17" s="92" t="s">
        <v>181</v>
      </c>
      <c r="C17" s="93">
        <v>82400</v>
      </c>
      <c r="D17" s="93">
        <v>31389.89</v>
      </c>
      <c r="E17" s="93">
        <f t="shared" si="0"/>
        <v>51010.11</v>
      </c>
      <c r="F17" s="104">
        <f t="shared" si="1"/>
        <v>38.094526699029124</v>
      </c>
      <c r="H17" s="116"/>
      <c r="I17" s="116"/>
      <c r="J17" s="116"/>
    </row>
    <row r="18" spans="1:10" x14ac:dyDescent="0.2">
      <c r="A18" s="94" t="s">
        <v>221</v>
      </c>
      <c r="B18" s="95" t="s">
        <v>222</v>
      </c>
      <c r="C18" s="96">
        <v>82400</v>
      </c>
      <c r="D18" s="96">
        <v>31389.89</v>
      </c>
      <c r="E18" s="96">
        <f t="shared" si="0"/>
        <v>51010.11</v>
      </c>
      <c r="F18" s="105">
        <f t="shared" si="1"/>
        <v>38.094526699029124</v>
      </c>
      <c r="H18" s="116"/>
      <c r="I18" s="116"/>
      <c r="J18" s="116"/>
    </row>
    <row r="19" spans="1:10" ht="22.5" x14ac:dyDescent="0.2">
      <c r="A19" s="97" t="s">
        <v>198</v>
      </c>
      <c r="B19" s="98" t="s">
        <v>199</v>
      </c>
      <c r="C19" s="99">
        <v>53900</v>
      </c>
      <c r="D19" s="99">
        <v>19201.23</v>
      </c>
      <c r="E19" s="99">
        <f t="shared" si="0"/>
        <v>34698.770000000004</v>
      </c>
      <c r="F19" s="106">
        <f t="shared" si="1"/>
        <v>35.623803339517622</v>
      </c>
      <c r="H19" s="116"/>
      <c r="I19" s="116"/>
      <c r="J19" s="116"/>
    </row>
    <row r="20" spans="1:10" x14ac:dyDescent="0.2">
      <c r="A20" s="100" t="s">
        <v>71</v>
      </c>
      <c r="B20" s="101" t="s">
        <v>72</v>
      </c>
      <c r="C20" s="102">
        <v>53400</v>
      </c>
      <c r="D20" s="102">
        <v>19201.23</v>
      </c>
      <c r="E20" s="102">
        <f t="shared" si="0"/>
        <v>34198.770000000004</v>
      </c>
      <c r="F20" s="75">
        <f t="shared" si="1"/>
        <v>35.957359550561797</v>
      </c>
      <c r="H20" s="116"/>
      <c r="I20" s="116"/>
      <c r="J20" s="116"/>
    </row>
    <row r="21" spans="1:10" x14ac:dyDescent="0.2">
      <c r="A21" s="100" t="s">
        <v>77</v>
      </c>
      <c r="B21" s="101" t="s">
        <v>78</v>
      </c>
      <c r="C21" s="102">
        <v>3700</v>
      </c>
      <c r="D21" s="102">
        <v>0</v>
      </c>
      <c r="E21" s="102">
        <f t="shared" ref="E21:E99" si="2">C21-D21</f>
        <v>3700</v>
      </c>
      <c r="F21" s="75">
        <f t="shared" si="1"/>
        <v>0</v>
      </c>
      <c r="H21" s="116"/>
      <c r="I21" s="116"/>
      <c r="J21" s="116"/>
    </row>
    <row r="22" spans="1:10" x14ac:dyDescent="0.2">
      <c r="A22" s="100" t="s">
        <v>89</v>
      </c>
      <c r="B22" s="101" t="s">
        <v>90</v>
      </c>
      <c r="C22" s="102">
        <v>35700</v>
      </c>
      <c r="D22" s="102">
        <v>16901.61</v>
      </c>
      <c r="E22" s="102">
        <f t="shared" si="2"/>
        <v>18798.39</v>
      </c>
      <c r="F22" s="75">
        <f t="shared" si="1"/>
        <v>47.343445378151259</v>
      </c>
      <c r="H22" s="116"/>
      <c r="I22" s="116"/>
      <c r="J22" s="116"/>
    </row>
    <row r="23" spans="1:10" s="119" customFormat="1" x14ac:dyDescent="0.2">
      <c r="A23" s="100">
        <v>3225</v>
      </c>
      <c r="B23" s="101" t="s">
        <v>94</v>
      </c>
      <c r="C23" s="102">
        <v>1500</v>
      </c>
      <c r="D23" s="102">
        <v>0</v>
      </c>
      <c r="E23" s="102">
        <f t="shared" si="2"/>
        <v>1500</v>
      </c>
      <c r="F23" s="75">
        <f t="shared" si="1"/>
        <v>0</v>
      </c>
    </row>
    <row r="24" spans="1:10" x14ac:dyDescent="0.2">
      <c r="A24" s="100" t="s">
        <v>109</v>
      </c>
      <c r="B24" s="101" t="s">
        <v>110</v>
      </c>
      <c r="C24" s="102">
        <v>400</v>
      </c>
      <c r="D24" s="102">
        <v>400</v>
      </c>
      <c r="E24" s="102">
        <f t="shared" si="2"/>
        <v>0</v>
      </c>
      <c r="F24" s="75">
        <f t="shared" si="1"/>
        <v>100</v>
      </c>
      <c r="H24" s="116"/>
      <c r="I24" s="116"/>
      <c r="J24" s="116"/>
    </row>
    <row r="25" spans="1:10" s="119" customFormat="1" x14ac:dyDescent="0.2">
      <c r="A25" s="100">
        <v>3239</v>
      </c>
      <c r="B25" s="101" t="s">
        <v>116</v>
      </c>
      <c r="C25" s="102">
        <v>300</v>
      </c>
      <c r="D25" s="102">
        <v>84</v>
      </c>
      <c r="E25" s="102">
        <f t="shared" si="2"/>
        <v>216</v>
      </c>
      <c r="F25" s="75">
        <f t="shared" si="1"/>
        <v>28.000000000000004</v>
      </c>
    </row>
    <row r="26" spans="1:10" x14ac:dyDescent="0.2">
      <c r="A26" s="100" t="s">
        <v>119</v>
      </c>
      <c r="B26" s="101" t="s">
        <v>120</v>
      </c>
      <c r="C26" s="102">
        <v>8500</v>
      </c>
      <c r="D26" s="102">
        <v>6284.38</v>
      </c>
      <c r="E26" s="102">
        <f t="shared" si="2"/>
        <v>2215.62</v>
      </c>
      <c r="F26" s="75">
        <f t="shared" si="1"/>
        <v>73.933882352941183</v>
      </c>
      <c r="H26" s="116"/>
      <c r="I26" s="116"/>
      <c r="J26" s="116"/>
    </row>
    <row r="27" spans="1:10" s="119" customFormat="1" x14ac:dyDescent="0.2">
      <c r="A27" s="100">
        <v>3292</v>
      </c>
      <c r="B27" s="101" t="s">
        <v>122</v>
      </c>
      <c r="C27" s="102">
        <v>3300</v>
      </c>
      <c r="D27" s="102">
        <v>0</v>
      </c>
      <c r="E27" s="102">
        <f t="shared" si="2"/>
        <v>3300</v>
      </c>
      <c r="F27" s="75">
        <f t="shared" si="1"/>
        <v>0</v>
      </c>
    </row>
    <row r="28" spans="1:10" ht="22.5" x14ac:dyDescent="0.2">
      <c r="A28" s="97" t="s">
        <v>202</v>
      </c>
      <c r="B28" s="98" t="s">
        <v>203</v>
      </c>
      <c r="C28" s="99">
        <v>5200</v>
      </c>
      <c r="D28" s="99">
        <v>0</v>
      </c>
      <c r="E28" s="99">
        <f t="shared" si="2"/>
        <v>5200</v>
      </c>
      <c r="F28" s="106">
        <f t="shared" si="1"/>
        <v>0</v>
      </c>
    </row>
    <row r="29" spans="1:10" x14ac:dyDescent="0.2">
      <c r="A29" s="100" t="s">
        <v>71</v>
      </c>
      <c r="B29" s="101" t="s">
        <v>72</v>
      </c>
      <c r="C29" s="102">
        <v>5200</v>
      </c>
      <c r="D29" s="102">
        <v>0</v>
      </c>
      <c r="E29" s="102">
        <f t="shared" si="2"/>
        <v>5200</v>
      </c>
      <c r="F29" s="75">
        <f t="shared" si="1"/>
        <v>0</v>
      </c>
    </row>
    <row r="30" spans="1:10" x14ac:dyDescent="0.2">
      <c r="A30" s="100" t="s">
        <v>131</v>
      </c>
      <c r="B30" s="101" t="s">
        <v>118</v>
      </c>
      <c r="C30" s="102">
        <v>5200</v>
      </c>
      <c r="D30" s="102">
        <v>0</v>
      </c>
      <c r="E30" s="102">
        <v>-5464.27</v>
      </c>
      <c r="F30" s="75">
        <f t="shared" si="1"/>
        <v>0</v>
      </c>
    </row>
    <row r="31" spans="1:10" s="119" customFormat="1" ht="22.5" x14ac:dyDescent="0.2">
      <c r="A31" s="97" t="s">
        <v>268</v>
      </c>
      <c r="B31" s="98" t="s">
        <v>269</v>
      </c>
      <c r="C31" s="99">
        <v>3800</v>
      </c>
      <c r="D31" s="99">
        <v>1738.66</v>
      </c>
      <c r="E31" s="99">
        <f t="shared" ref="E31:E38" si="3">C31-D31</f>
        <v>2061.34</v>
      </c>
      <c r="F31" s="106">
        <f t="shared" ref="F31:F38" si="4">D31/C31*100</f>
        <v>45.754210526315795</v>
      </c>
    </row>
    <row r="32" spans="1:10" s="119" customFormat="1" x14ac:dyDescent="0.2">
      <c r="A32" s="100">
        <v>31</v>
      </c>
      <c r="B32" s="101" t="s">
        <v>55</v>
      </c>
      <c r="C32" s="102">
        <v>3800</v>
      </c>
      <c r="D32" s="102">
        <v>338.66</v>
      </c>
      <c r="E32" s="102">
        <f t="shared" si="3"/>
        <v>3461.34</v>
      </c>
      <c r="F32" s="75">
        <f t="shared" si="4"/>
        <v>8.9121052631578941</v>
      </c>
    </row>
    <row r="33" spans="1:10" s="119" customFormat="1" x14ac:dyDescent="0.2">
      <c r="A33" s="100">
        <v>3111</v>
      </c>
      <c r="B33" s="101" t="s">
        <v>59</v>
      </c>
      <c r="C33" s="102">
        <v>2100</v>
      </c>
      <c r="D33" s="102">
        <v>290.7</v>
      </c>
      <c r="E33" s="102">
        <f t="shared" si="3"/>
        <v>1809.3</v>
      </c>
      <c r="F33" s="75">
        <f t="shared" si="4"/>
        <v>13.842857142857143</v>
      </c>
    </row>
    <row r="34" spans="1:10" s="119" customFormat="1" x14ac:dyDescent="0.2">
      <c r="A34" s="100">
        <v>3132</v>
      </c>
      <c r="B34" s="101" t="s">
        <v>70</v>
      </c>
      <c r="C34" s="102">
        <v>300</v>
      </c>
      <c r="D34" s="102">
        <v>47.96</v>
      </c>
      <c r="E34" s="102">
        <f t="shared" si="3"/>
        <v>252.04</v>
      </c>
      <c r="F34" s="75">
        <f t="shared" si="4"/>
        <v>15.986666666666666</v>
      </c>
    </row>
    <row r="35" spans="1:10" s="119" customFormat="1" x14ac:dyDescent="0.2">
      <c r="A35" s="100">
        <v>32</v>
      </c>
      <c r="B35" s="101" t="s">
        <v>72</v>
      </c>
      <c r="C35" s="102">
        <v>1400</v>
      </c>
      <c r="D35" s="102">
        <v>1400</v>
      </c>
      <c r="E35" s="102">
        <f t="shared" si="3"/>
        <v>0</v>
      </c>
      <c r="F35" s="75">
        <f t="shared" si="4"/>
        <v>100</v>
      </c>
    </row>
    <row r="36" spans="1:10" s="119" customFormat="1" x14ac:dyDescent="0.2">
      <c r="A36" s="100">
        <v>3221</v>
      </c>
      <c r="B36" s="101" t="s">
        <v>86</v>
      </c>
      <c r="C36" s="102">
        <v>1400</v>
      </c>
      <c r="D36" s="102">
        <v>1071.69</v>
      </c>
      <c r="E36" s="102">
        <f t="shared" si="3"/>
        <v>328.30999999999995</v>
      </c>
      <c r="F36" s="75">
        <f t="shared" si="4"/>
        <v>76.549285714285716</v>
      </c>
    </row>
    <row r="37" spans="1:10" s="119" customFormat="1" x14ac:dyDescent="0.2">
      <c r="A37" s="100">
        <v>3222</v>
      </c>
      <c r="B37" s="101" t="s">
        <v>88</v>
      </c>
      <c r="C37" s="102">
        <v>0</v>
      </c>
      <c r="D37" s="102">
        <v>328.31</v>
      </c>
      <c r="E37" s="102">
        <f t="shared" si="3"/>
        <v>-328.31</v>
      </c>
      <c r="F37" s="75" t="e">
        <f t="shared" si="4"/>
        <v>#DIV/0!</v>
      </c>
    </row>
    <row r="38" spans="1:10" s="119" customFormat="1" x14ac:dyDescent="0.2">
      <c r="A38" s="100">
        <v>3231</v>
      </c>
      <c r="B38" s="101" t="s">
        <v>100</v>
      </c>
      <c r="C38" s="102">
        <v>0</v>
      </c>
      <c r="D38" s="102">
        <v>0</v>
      </c>
      <c r="E38" s="102">
        <f t="shared" si="3"/>
        <v>0</v>
      </c>
      <c r="F38" s="75" t="e">
        <f t="shared" si="4"/>
        <v>#DIV/0!</v>
      </c>
    </row>
    <row r="39" spans="1:10" ht="22.5" x14ac:dyDescent="0.2">
      <c r="A39" s="97" t="s">
        <v>200</v>
      </c>
      <c r="B39" s="98" t="s">
        <v>201</v>
      </c>
      <c r="C39" s="99">
        <v>19500</v>
      </c>
      <c r="D39" s="99">
        <v>10450</v>
      </c>
      <c r="E39" s="99">
        <f t="shared" si="2"/>
        <v>9050</v>
      </c>
      <c r="F39" s="106">
        <f t="shared" si="1"/>
        <v>53.589743589743591</v>
      </c>
    </row>
    <row r="40" spans="1:10" x14ac:dyDescent="0.2">
      <c r="A40" s="100" t="s">
        <v>71</v>
      </c>
      <c r="B40" s="101" t="s">
        <v>72</v>
      </c>
      <c r="C40" s="102">
        <v>10900</v>
      </c>
      <c r="D40" s="102">
        <v>10450</v>
      </c>
      <c r="E40" s="102">
        <f t="shared" si="2"/>
        <v>450</v>
      </c>
      <c r="F40" s="75">
        <f t="shared" si="1"/>
        <v>95.87155963302753</v>
      </c>
    </row>
    <row r="41" spans="1:10" x14ac:dyDescent="0.2">
      <c r="A41" s="100" t="s">
        <v>101</v>
      </c>
      <c r="B41" s="101" t="s">
        <v>102</v>
      </c>
      <c r="C41" s="102">
        <v>10900</v>
      </c>
      <c r="D41" s="102">
        <v>10450</v>
      </c>
      <c r="E41" s="102">
        <f t="shared" si="2"/>
        <v>450</v>
      </c>
      <c r="F41" s="75">
        <f t="shared" si="1"/>
        <v>95.87155963302753</v>
      </c>
    </row>
    <row r="42" spans="1:10" x14ac:dyDescent="0.2">
      <c r="A42" s="100" t="s">
        <v>157</v>
      </c>
      <c r="B42" s="101" t="s">
        <v>158</v>
      </c>
      <c r="C42" s="102">
        <v>8600</v>
      </c>
      <c r="D42" s="102">
        <v>0</v>
      </c>
      <c r="E42" s="102">
        <f t="shared" si="2"/>
        <v>8600</v>
      </c>
      <c r="F42" s="75">
        <f t="shared" si="1"/>
        <v>0</v>
      </c>
    </row>
    <row r="43" spans="1:10" x14ac:dyDescent="0.2">
      <c r="A43" s="100" t="s">
        <v>161</v>
      </c>
      <c r="B43" s="101" t="s">
        <v>162</v>
      </c>
      <c r="C43" s="102">
        <v>0</v>
      </c>
      <c r="D43" s="102">
        <v>0</v>
      </c>
      <c r="E43" s="102">
        <f t="shared" si="2"/>
        <v>0</v>
      </c>
      <c r="F43" s="75" t="e">
        <f t="shared" si="1"/>
        <v>#DIV/0!</v>
      </c>
    </row>
    <row r="44" spans="1:10" x14ac:dyDescent="0.2">
      <c r="A44" s="100" t="s">
        <v>165</v>
      </c>
      <c r="B44" s="101" t="s">
        <v>166</v>
      </c>
      <c r="C44" s="102">
        <v>5800</v>
      </c>
      <c r="D44" s="102">
        <v>0</v>
      </c>
      <c r="E44" s="102">
        <f t="shared" si="2"/>
        <v>5800</v>
      </c>
      <c r="F44" s="75">
        <f t="shared" si="1"/>
        <v>0</v>
      </c>
      <c r="H44" s="116"/>
      <c r="I44" s="116"/>
    </row>
    <row r="45" spans="1:10" x14ac:dyDescent="0.2">
      <c r="A45" s="100" t="s">
        <v>167</v>
      </c>
      <c r="B45" s="101" t="s">
        <v>168</v>
      </c>
      <c r="C45" s="102">
        <v>0</v>
      </c>
      <c r="D45" s="102">
        <v>0</v>
      </c>
      <c r="E45" s="102">
        <f t="shared" si="2"/>
        <v>0</v>
      </c>
      <c r="F45" s="75" t="e">
        <f t="shared" si="1"/>
        <v>#DIV/0!</v>
      </c>
    </row>
    <row r="46" spans="1:10" x14ac:dyDescent="0.2">
      <c r="A46" s="100" t="s">
        <v>169</v>
      </c>
      <c r="B46" s="101" t="s">
        <v>170</v>
      </c>
      <c r="C46" s="102">
        <v>2400</v>
      </c>
      <c r="D46" s="102">
        <v>0</v>
      </c>
      <c r="E46" s="102">
        <f t="shared" si="2"/>
        <v>2400</v>
      </c>
      <c r="F46" s="75">
        <f t="shared" si="1"/>
        <v>0</v>
      </c>
    </row>
    <row r="47" spans="1:10" x14ac:dyDescent="0.2">
      <c r="A47" s="100" t="s">
        <v>173</v>
      </c>
      <c r="B47" s="101" t="s">
        <v>174</v>
      </c>
      <c r="C47" s="102">
        <v>400</v>
      </c>
      <c r="D47" s="102">
        <v>0</v>
      </c>
      <c r="E47" s="102">
        <f t="shared" si="2"/>
        <v>400</v>
      </c>
      <c r="F47" s="75">
        <f t="shared" si="1"/>
        <v>0</v>
      </c>
    </row>
    <row r="48" spans="1:10" x14ac:dyDescent="0.2">
      <c r="A48" s="91" t="s">
        <v>182</v>
      </c>
      <c r="B48" s="92" t="s">
        <v>183</v>
      </c>
      <c r="C48" s="93">
        <v>140500</v>
      </c>
      <c r="D48" s="93">
        <v>90976.06</v>
      </c>
      <c r="E48" s="93">
        <f t="shared" si="2"/>
        <v>49523.94</v>
      </c>
      <c r="F48" s="104">
        <f t="shared" si="1"/>
        <v>64.751644128113867</v>
      </c>
      <c r="H48" s="116"/>
      <c r="I48" s="116"/>
      <c r="J48" s="116"/>
    </row>
    <row r="49" spans="1:10" x14ac:dyDescent="0.2">
      <c r="A49" s="94" t="s">
        <v>221</v>
      </c>
      <c r="B49" s="95" t="s">
        <v>222</v>
      </c>
      <c r="C49" s="96">
        <v>140500</v>
      </c>
      <c r="D49" s="96">
        <v>90976.06</v>
      </c>
      <c r="E49" s="96">
        <f t="shared" si="2"/>
        <v>49523.94</v>
      </c>
      <c r="F49" s="105">
        <f t="shared" si="1"/>
        <v>64.751644128113867</v>
      </c>
      <c r="H49" s="116"/>
      <c r="I49" s="116"/>
      <c r="J49" s="116"/>
    </row>
    <row r="50" spans="1:10" ht="22.5" x14ac:dyDescent="0.2">
      <c r="A50" s="97" t="s">
        <v>198</v>
      </c>
      <c r="B50" s="98" t="s">
        <v>199</v>
      </c>
      <c r="C50" s="99">
        <v>136000</v>
      </c>
      <c r="D50" s="99">
        <v>90976.06</v>
      </c>
      <c r="E50" s="99">
        <f t="shared" si="2"/>
        <v>45023.94</v>
      </c>
      <c r="F50" s="106">
        <f t="shared" si="1"/>
        <v>66.894161764705885</v>
      </c>
    </row>
    <row r="51" spans="1:10" x14ac:dyDescent="0.2">
      <c r="A51" s="100" t="s">
        <v>71</v>
      </c>
      <c r="B51" s="101" t="s">
        <v>72</v>
      </c>
      <c r="C51" s="102">
        <v>135600</v>
      </c>
      <c r="D51" s="102">
        <v>90976.06</v>
      </c>
      <c r="E51" s="102">
        <f t="shared" si="2"/>
        <v>44623.94</v>
      </c>
      <c r="F51" s="75">
        <f t="shared" si="1"/>
        <v>67.091489675516229</v>
      </c>
    </row>
    <row r="52" spans="1:10" x14ac:dyDescent="0.2">
      <c r="A52" s="100" t="s">
        <v>75</v>
      </c>
      <c r="B52" s="101" t="s">
        <v>76</v>
      </c>
      <c r="C52" s="102">
        <v>600</v>
      </c>
      <c r="D52" s="102">
        <v>0</v>
      </c>
      <c r="E52" s="102">
        <f t="shared" si="2"/>
        <v>600</v>
      </c>
      <c r="F52" s="75">
        <f t="shared" si="1"/>
        <v>0</v>
      </c>
    </row>
    <row r="53" spans="1:10" x14ac:dyDescent="0.2">
      <c r="A53" s="100" t="s">
        <v>77</v>
      </c>
      <c r="B53" s="101" t="s">
        <v>78</v>
      </c>
      <c r="C53" s="102">
        <v>20200</v>
      </c>
      <c r="D53" s="102">
        <v>13069.76</v>
      </c>
      <c r="E53" s="102">
        <f t="shared" si="2"/>
        <v>7130.24</v>
      </c>
      <c r="F53" s="75">
        <f t="shared" si="1"/>
        <v>64.701782178217826</v>
      </c>
    </row>
    <row r="54" spans="1:10" x14ac:dyDescent="0.2">
      <c r="A54" s="100" t="s">
        <v>79</v>
      </c>
      <c r="B54" s="101" t="s">
        <v>80</v>
      </c>
      <c r="C54" s="102">
        <v>900</v>
      </c>
      <c r="D54" s="102">
        <v>0</v>
      </c>
      <c r="E54" s="102">
        <f t="shared" si="2"/>
        <v>900</v>
      </c>
      <c r="F54" s="75">
        <f t="shared" si="1"/>
        <v>0</v>
      </c>
    </row>
    <row r="55" spans="1:10" x14ac:dyDescent="0.2">
      <c r="A55" s="100" t="s">
        <v>81</v>
      </c>
      <c r="B55" s="101" t="s">
        <v>82</v>
      </c>
      <c r="C55" s="102">
        <v>0</v>
      </c>
      <c r="D55" s="102">
        <v>0</v>
      </c>
      <c r="E55" s="102">
        <f t="shared" si="2"/>
        <v>0</v>
      </c>
      <c r="F55" s="75" t="s">
        <v>31</v>
      </c>
    </row>
    <row r="56" spans="1:10" x14ac:dyDescent="0.2">
      <c r="A56" s="100" t="s">
        <v>85</v>
      </c>
      <c r="B56" s="101" t="s">
        <v>86</v>
      </c>
      <c r="C56" s="102">
        <v>2600</v>
      </c>
      <c r="D56" s="102">
        <v>2025.37</v>
      </c>
      <c r="E56" s="102">
        <f t="shared" si="2"/>
        <v>574.63000000000011</v>
      </c>
      <c r="F56" s="75">
        <f t="shared" si="1"/>
        <v>77.898846153846151</v>
      </c>
    </row>
    <row r="57" spans="1:10" x14ac:dyDescent="0.2">
      <c r="A57" s="100" t="s">
        <v>87</v>
      </c>
      <c r="B57" s="101" t="s">
        <v>88</v>
      </c>
      <c r="C57" s="102">
        <v>101100</v>
      </c>
      <c r="D57" s="102">
        <v>57625.94</v>
      </c>
      <c r="E57" s="102">
        <f t="shared" si="2"/>
        <v>43474.06</v>
      </c>
      <c r="F57" s="75">
        <f t="shared" si="1"/>
        <v>56.998951533135511</v>
      </c>
    </row>
    <row r="58" spans="1:10" x14ac:dyDescent="0.2">
      <c r="A58" s="100" t="s">
        <v>89</v>
      </c>
      <c r="B58" s="101" t="s">
        <v>90</v>
      </c>
      <c r="C58" s="102">
        <v>0</v>
      </c>
      <c r="D58" s="102">
        <v>0</v>
      </c>
      <c r="E58" s="102">
        <f t="shared" si="2"/>
        <v>0</v>
      </c>
      <c r="F58" s="75" t="s">
        <v>31</v>
      </c>
    </row>
    <row r="59" spans="1:10" x14ac:dyDescent="0.2">
      <c r="A59" s="100" t="s">
        <v>91</v>
      </c>
      <c r="B59" s="101" t="s">
        <v>92</v>
      </c>
      <c r="C59" s="102">
        <v>600</v>
      </c>
      <c r="D59" s="102">
        <v>0</v>
      </c>
      <c r="E59" s="102">
        <f t="shared" si="2"/>
        <v>600</v>
      </c>
      <c r="F59" s="75">
        <f t="shared" si="1"/>
        <v>0</v>
      </c>
    </row>
    <row r="60" spans="1:10" x14ac:dyDescent="0.2">
      <c r="A60" s="100" t="s">
        <v>93</v>
      </c>
      <c r="B60" s="101" t="s">
        <v>94</v>
      </c>
      <c r="C60" s="102">
        <v>200</v>
      </c>
      <c r="D60" s="102">
        <v>0</v>
      </c>
      <c r="E60" s="102">
        <f t="shared" si="2"/>
        <v>200</v>
      </c>
      <c r="F60" s="75">
        <f t="shared" si="1"/>
        <v>0</v>
      </c>
    </row>
    <row r="61" spans="1:10" x14ac:dyDescent="0.2">
      <c r="A61" s="100" t="s">
        <v>99</v>
      </c>
      <c r="B61" s="101" t="s">
        <v>100</v>
      </c>
      <c r="C61" s="102">
        <v>500</v>
      </c>
      <c r="D61" s="102">
        <v>0</v>
      </c>
      <c r="E61" s="102">
        <f t="shared" si="2"/>
        <v>500</v>
      </c>
      <c r="F61" s="75">
        <f t="shared" si="1"/>
        <v>0</v>
      </c>
    </row>
    <row r="62" spans="1:10" x14ac:dyDescent="0.2">
      <c r="A62" s="100" t="s">
        <v>101</v>
      </c>
      <c r="B62" s="101" t="s">
        <v>102</v>
      </c>
      <c r="C62" s="102">
        <v>2200</v>
      </c>
      <c r="D62" s="102">
        <v>11587.51</v>
      </c>
      <c r="E62" s="102">
        <f t="shared" si="2"/>
        <v>-9387.51</v>
      </c>
      <c r="F62" s="75">
        <f t="shared" si="1"/>
        <v>526.70500000000004</v>
      </c>
    </row>
    <row r="63" spans="1:10" x14ac:dyDescent="0.2">
      <c r="A63" s="100" t="s">
        <v>103</v>
      </c>
      <c r="B63" s="101" t="s">
        <v>104</v>
      </c>
      <c r="C63" s="102">
        <v>100</v>
      </c>
      <c r="D63" s="102">
        <v>0</v>
      </c>
      <c r="E63" s="102">
        <f t="shared" si="2"/>
        <v>100</v>
      </c>
      <c r="F63" s="75">
        <f t="shared" si="1"/>
        <v>0</v>
      </c>
    </row>
    <row r="64" spans="1:10" x14ac:dyDescent="0.2">
      <c r="A64" s="100" t="s">
        <v>105</v>
      </c>
      <c r="B64" s="101" t="s">
        <v>106</v>
      </c>
      <c r="C64" s="102">
        <v>3000</v>
      </c>
      <c r="D64" s="102">
        <v>2979.69</v>
      </c>
      <c r="E64" s="102">
        <f t="shared" si="2"/>
        <v>20.309999999999945</v>
      </c>
      <c r="F64" s="75">
        <f t="shared" si="1"/>
        <v>99.323000000000008</v>
      </c>
    </row>
    <row r="65" spans="1:6" x14ac:dyDescent="0.2">
      <c r="A65" s="100" t="s">
        <v>107</v>
      </c>
      <c r="B65" s="101" t="s">
        <v>108</v>
      </c>
      <c r="C65" s="102">
        <v>0</v>
      </c>
      <c r="D65" s="102">
        <v>0</v>
      </c>
      <c r="E65" s="102">
        <f t="shared" si="2"/>
        <v>0</v>
      </c>
      <c r="F65" s="75" t="s">
        <v>31</v>
      </c>
    </row>
    <row r="66" spans="1:6" x14ac:dyDescent="0.2">
      <c r="A66" s="100" t="s">
        <v>109</v>
      </c>
      <c r="B66" s="101" t="s">
        <v>110</v>
      </c>
      <c r="C66" s="102">
        <v>600</v>
      </c>
      <c r="D66" s="102">
        <v>2400</v>
      </c>
      <c r="E66" s="102">
        <f t="shared" si="2"/>
        <v>-1800</v>
      </c>
      <c r="F66" s="75">
        <f t="shared" si="1"/>
        <v>400</v>
      </c>
    </row>
    <row r="67" spans="1:6" x14ac:dyDescent="0.2">
      <c r="A67" s="100" t="s">
        <v>111</v>
      </c>
      <c r="B67" s="101" t="s">
        <v>112</v>
      </c>
      <c r="C67" s="102">
        <v>200</v>
      </c>
      <c r="D67" s="102">
        <v>0</v>
      </c>
      <c r="E67" s="102">
        <f t="shared" si="2"/>
        <v>200</v>
      </c>
      <c r="F67" s="75">
        <f t="shared" si="1"/>
        <v>0</v>
      </c>
    </row>
    <row r="68" spans="1:6" x14ac:dyDescent="0.2">
      <c r="A68" s="100" t="s">
        <v>113</v>
      </c>
      <c r="B68" s="101" t="s">
        <v>114</v>
      </c>
      <c r="C68" s="102">
        <v>300</v>
      </c>
      <c r="D68" s="102">
        <v>0</v>
      </c>
      <c r="E68" s="102">
        <f t="shared" si="2"/>
        <v>300</v>
      </c>
      <c r="F68" s="75">
        <f t="shared" si="1"/>
        <v>0</v>
      </c>
    </row>
    <row r="69" spans="1:6" x14ac:dyDescent="0.2">
      <c r="A69" s="100" t="s">
        <v>115</v>
      </c>
      <c r="B69" s="101" t="s">
        <v>116</v>
      </c>
      <c r="C69" s="102">
        <v>400</v>
      </c>
      <c r="D69" s="102">
        <v>202.26</v>
      </c>
      <c r="E69" s="102">
        <f t="shared" si="2"/>
        <v>197.74</v>
      </c>
      <c r="F69" s="75">
        <f t="shared" si="1"/>
        <v>50.564999999999991</v>
      </c>
    </row>
    <row r="70" spans="1:6" x14ac:dyDescent="0.2">
      <c r="A70" s="100" t="s">
        <v>121</v>
      </c>
      <c r="B70" s="101" t="s">
        <v>122</v>
      </c>
      <c r="C70" s="102">
        <v>1900</v>
      </c>
      <c r="D70" s="102">
        <v>1085.6300000000001</v>
      </c>
      <c r="E70" s="102">
        <f t="shared" si="2"/>
        <v>814.36999999999989</v>
      </c>
      <c r="F70" s="75">
        <f t="shared" si="1"/>
        <v>57.138421052631585</v>
      </c>
    </row>
    <row r="71" spans="1:6" x14ac:dyDescent="0.2">
      <c r="A71" s="100" t="s">
        <v>123</v>
      </c>
      <c r="B71" s="101" t="s">
        <v>124</v>
      </c>
      <c r="C71" s="102">
        <v>100</v>
      </c>
      <c r="D71" s="102">
        <v>0</v>
      </c>
      <c r="E71" s="102">
        <f t="shared" si="2"/>
        <v>100</v>
      </c>
      <c r="F71" s="75">
        <f t="shared" si="1"/>
        <v>0</v>
      </c>
    </row>
    <row r="72" spans="1:6" x14ac:dyDescent="0.2">
      <c r="A72" s="100" t="s">
        <v>125</v>
      </c>
      <c r="B72" s="101" t="s">
        <v>126</v>
      </c>
      <c r="C72" s="102">
        <v>100</v>
      </c>
      <c r="D72" s="102">
        <v>0</v>
      </c>
      <c r="E72" s="102">
        <f t="shared" si="2"/>
        <v>100</v>
      </c>
      <c r="F72" s="75">
        <f t="shared" si="1"/>
        <v>0</v>
      </c>
    </row>
    <row r="73" spans="1:6" x14ac:dyDescent="0.2">
      <c r="A73" s="100" t="s">
        <v>127</v>
      </c>
      <c r="B73" s="101" t="s">
        <v>128</v>
      </c>
      <c r="C73" s="102">
        <v>0</v>
      </c>
      <c r="D73" s="102">
        <v>0</v>
      </c>
      <c r="E73" s="102">
        <f t="shared" si="2"/>
        <v>0</v>
      </c>
      <c r="F73" s="75" t="s">
        <v>31</v>
      </c>
    </row>
    <row r="74" spans="1:6" x14ac:dyDescent="0.2">
      <c r="A74" s="100" t="s">
        <v>129</v>
      </c>
      <c r="B74" s="101" t="s">
        <v>130</v>
      </c>
      <c r="C74" s="102">
        <v>0</v>
      </c>
      <c r="D74" s="102">
        <v>0</v>
      </c>
      <c r="E74" s="102">
        <f t="shared" si="2"/>
        <v>0</v>
      </c>
      <c r="F74" s="75" t="s">
        <v>31</v>
      </c>
    </row>
    <row r="75" spans="1:6" x14ac:dyDescent="0.2">
      <c r="A75" s="100" t="s">
        <v>131</v>
      </c>
      <c r="B75" s="101" t="s">
        <v>118</v>
      </c>
      <c r="C75" s="102">
        <v>300</v>
      </c>
      <c r="D75" s="102">
        <v>0</v>
      </c>
      <c r="E75" s="102">
        <f t="shared" si="2"/>
        <v>300</v>
      </c>
      <c r="F75" s="75">
        <f t="shared" si="1"/>
        <v>0</v>
      </c>
    </row>
    <row r="76" spans="1:6" x14ac:dyDescent="0.2">
      <c r="A76" s="100" t="s">
        <v>132</v>
      </c>
      <c r="B76" s="101" t="s">
        <v>133</v>
      </c>
      <c r="C76" s="102">
        <v>400</v>
      </c>
      <c r="D76" s="102">
        <v>0</v>
      </c>
      <c r="E76" s="102">
        <f t="shared" si="2"/>
        <v>400</v>
      </c>
      <c r="F76" s="75">
        <f t="shared" si="1"/>
        <v>0</v>
      </c>
    </row>
    <row r="77" spans="1:6" x14ac:dyDescent="0.2">
      <c r="A77" s="100" t="s">
        <v>136</v>
      </c>
      <c r="B77" s="101" t="s">
        <v>137</v>
      </c>
      <c r="C77" s="102">
        <v>200</v>
      </c>
      <c r="D77" s="102">
        <v>0</v>
      </c>
      <c r="E77" s="102">
        <f t="shared" si="2"/>
        <v>200</v>
      </c>
      <c r="F77" s="75">
        <f t="shared" si="1"/>
        <v>0</v>
      </c>
    </row>
    <row r="78" spans="1:6" x14ac:dyDescent="0.2">
      <c r="A78" s="100" t="s">
        <v>140</v>
      </c>
      <c r="B78" s="101" t="s">
        <v>141</v>
      </c>
      <c r="C78" s="102">
        <v>100</v>
      </c>
      <c r="D78" s="102">
        <v>0</v>
      </c>
      <c r="E78" s="102">
        <f t="shared" si="2"/>
        <v>100</v>
      </c>
      <c r="F78" s="75">
        <f t="shared" si="1"/>
        <v>0</v>
      </c>
    </row>
    <row r="79" spans="1:6" x14ac:dyDescent="0.2">
      <c r="A79" s="100" t="s">
        <v>142</v>
      </c>
      <c r="B79" s="101" t="s">
        <v>143</v>
      </c>
      <c r="C79" s="102">
        <v>100</v>
      </c>
      <c r="D79" s="102">
        <v>0</v>
      </c>
      <c r="E79" s="102">
        <f t="shared" si="2"/>
        <v>100</v>
      </c>
      <c r="F79" s="75">
        <f t="shared" si="1"/>
        <v>0</v>
      </c>
    </row>
    <row r="80" spans="1:6" ht="22.5" x14ac:dyDescent="0.2">
      <c r="A80" s="97" t="s">
        <v>200</v>
      </c>
      <c r="B80" s="98" t="s">
        <v>201</v>
      </c>
      <c r="C80" s="99">
        <v>4500</v>
      </c>
      <c r="D80" s="99">
        <v>0</v>
      </c>
      <c r="E80" s="99">
        <f t="shared" si="2"/>
        <v>4500</v>
      </c>
      <c r="F80" s="106">
        <f t="shared" si="1"/>
        <v>0</v>
      </c>
    </row>
    <row r="81" spans="1:6" x14ac:dyDescent="0.2">
      <c r="A81" s="100" t="s">
        <v>157</v>
      </c>
      <c r="B81" s="101" t="s">
        <v>158</v>
      </c>
      <c r="C81" s="102">
        <v>4500</v>
      </c>
      <c r="D81" s="102">
        <v>0</v>
      </c>
      <c r="E81" s="102">
        <f t="shared" si="2"/>
        <v>4500</v>
      </c>
      <c r="F81" s="75">
        <f t="shared" si="1"/>
        <v>0</v>
      </c>
    </row>
    <row r="82" spans="1:6" x14ac:dyDescent="0.2">
      <c r="A82" s="100" t="s">
        <v>161</v>
      </c>
      <c r="B82" s="101" t="s">
        <v>162</v>
      </c>
      <c r="C82" s="102">
        <v>0</v>
      </c>
      <c r="D82" s="102">
        <v>0</v>
      </c>
      <c r="E82" s="102">
        <f t="shared" si="2"/>
        <v>0</v>
      </c>
      <c r="F82" s="75" t="s">
        <v>31</v>
      </c>
    </row>
    <row r="83" spans="1:6" x14ac:dyDescent="0.2">
      <c r="A83" s="100" t="s">
        <v>165</v>
      </c>
      <c r="B83" s="101" t="s">
        <v>166</v>
      </c>
      <c r="C83" s="102">
        <v>3200</v>
      </c>
      <c r="D83" s="102">
        <v>0</v>
      </c>
      <c r="E83" s="102">
        <f t="shared" si="2"/>
        <v>3200</v>
      </c>
      <c r="F83" s="75">
        <f t="shared" si="1"/>
        <v>0</v>
      </c>
    </row>
    <row r="84" spans="1:6" x14ac:dyDescent="0.2">
      <c r="A84" s="100" t="s">
        <v>169</v>
      </c>
      <c r="B84" s="101" t="s">
        <v>170</v>
      </c>
      <c r="C84" s="102">
        <v>1300</v>
      </c>
      <c r="D84" s="102">
        <v>0</v>
      </c>
      <c r="E84" s="102">
        <f t="shared" si="2"/>
        <v>1300</v>
      </c>
      <c r="F84" s="75">
        <f t="shared" si="1"/>
        <v>0</v>
      </c>
    </row>
    <row r="85" spans="1:6" x14ac:dyDescent="0.2">
      <c r="A85" s="100" t="s">
        <v>173</v>
      </c>
      <c r="B85" s="101" t="s">
        <v>174</v>
      </c>
      <c r="C85" s="102">
        <v>0</v>
      </c>
      <c r="D85" s="102">
        <v>0</v>
      </c>
      <c r="E85" s="102">
        <f t="shared" si="2"/>
        <v>0</v>
      </c>
      <c r="F85" s="75" t="s">
        <v>31</v>
      </c>
    </row>
    <row r="86" spans="1:6" x14ac:dyDescent="0.2">
      <c r="A86" s="88" t="s">
        <v>223</v>
      </c>
      <c r="B86" s="89" t="s">
        <v>185</v>
      </c>
      <c r="C86" s="90">
        <v>51500</v>
      </c>
      <c r="D86" s="90">
        <v>3475.43</v>
      </c>
      <c r="E86" s="90">
        <f t="shared" si="2"/>
        <v>48024.57</v>
      </c>
      <c r="F86" s="103">
        <f t="shared" si="1"/>
        <v>6.7484077669902911</v>
      </c>
    </row>
    <row r="87" spans="1:6" x14ac:dyDescent="0.2">
      <c r="A87" s="91" t="s">
        <v>184</v>
      </c>
      <c r="B87" s="92" t="s">
        <v>185</v>
      </c>
      <c r="C87" s="93">
        <v>51500</v>
      </c>
      <c r="D87" s="93">
        <v>3475.43</v>
      </c>
      <c r="E87" s="93">
        <f t="shared" si="2"/>
        <v>48024.57</v>
      </c>
      <c r="F87" s="104">
        <f t="shared" si="1"/>
        <v>6.7484077669902911</v>
      </c>
    </row>
    <row r="88" spans="1:6" x14ac:dyDescent="0.2">
      <c r="A88" s="94" t="s">
        <v>221</v>
      </c>
      <c r="B88" s="95" t="s">
        <v>222</v>
      </c>
      <c r="C88" s="96">
        <v>51500</v>
      </c>
      <c r="D88" s="96">
        <v>3475.43</v>
      </c>
      <c r="E88" s="96">
        <f t="shared" si="2"/>
        <v>48024.57</v>
      </c>
      <c r="F88" s="105">
        <f t="shared" si="1"/>
        <v>6.7484077669902911</v>
      </c>
    </row>
    <row r="89" spans="1:6" ht="22.5" x14ac:dyDescent="0.2">
      <c r="A89" s="97" t="s">
        <v>198</v>
      </c>
      <c r="B89" s="98" t="s">
        <v>199</v>
      </c>
      <c r="C89" s="99">
        <v>47500</v>
      </c>
      <c r="D89" s="99">
        <v>3475.43</v>
      </c>
      <c r="E89" s="99">
        <f t="shared" si="2"/>
        <v>44024.57</v>
      </c>
      <c r="F89" s="106">
        <f t="shared" ref="F89:F167" si="5">D89/C89*100</f>
        <v>7.3166947368421056</v>
      </c>
    </row>
    <row r="90" spans="1:6" s="119" customFormat="1" x14ac:dyDescent="0.2">
      <c r="A90" s="123">
        <v>31</v>
      </c>
      <c r="B90" s="124" t="s">
        <v>55</v>
      </c>
      <c r="C90" s="128">
        <v>10000</v>
      </c>
      <c r="D90" s="102">
        <v>0</v>
      </c>
      <c r="E90" s="102">
        <f t="shared" si="2"/>
        <v>10000</v>
      </c>
      <c r="F90" s="75">
        <f t="shared" si="5"/>
        <v>0</v>
      </c>
    </row>
    <row r="91" spans="1:6" s="119" customFormat="1" x14ac:dyDescent="0.2">
      <c r="A91" s="123">
        <v>3121</v>
      </c>
      <c r="B91" s="124" t="s">
        <v>65</v>
      </c>
      <c r="C91" s="128">
        <v>10000</v>
      </c>
      <c r="D91" s="102">
        <v>0</v>
      </c>
      <c r="E91" s="102">
        <f t="shared" si="2"/>
        <v>10000</v>
      </c>
      <c r="F91" s="75">
        <f t="shared" si="5"/>
        <v>0</v>
      </c>
    </row>
    <row r="92" spans="1:6" x14ac:dyDescent="0.2">
      <c r="A92" s="100" t="s">
        <v>71</v>
      </c>
      <c r="B92" s="101" t="s">
        <v>72</v>
      </c>
      <c r="C92" s="102">
        <v>37500</v>
      </c>
      <c r="D92" s="102">
        <v>3475.43</v>
      </c>
      <c r="E92" s="102">
        <f t="shared" si="2"/>
        <v>34024.57</v>
      </c>
      <c r="F92" s="75">
        <f t="shared" si="5"/>
        <v>9.2678133333333328</v>
      </c>
    </row>
    <row r="93" spans="1:6" x14ac:dyDescent="0.2">
      <c r="A93" s="100" t="s">
        <v>75</v>
      </c>
      <c r="B93" s="101" t="s">
        <v>76</v>
      </c>
      <c r="C93" s="102">
        <v>1000</v>
      </c>
      <c r="D93" s="102">
        <v>0</v>
      </c>
      <c r="E93" s="102">
        <f t="shared" si="2"/>
        <v>1000</v>
      </c>
      <c r="F93" s="75">
        <f t="shared" si="5"/>
        <v>0</v>
      </c>
    </row>
    <row r="94" spans="1:6" x14ac:dyDescent="0.2">
      <c r="A94" s="100" t="s">
        <v>79</v>
      </c>
      <c r="B94" s="101" t="s">
        <v>80</v>
      </c>
      <c r="C94" s="102">
        <v>0</v>
      </c>
      <c r="D94" s="102">
        <v>0</v>
      </c>
      <c r="E94" s="102">
        <f t="shared" si="2"/>
        <v>0</v>
      </c>
      <c r="F94" s="75" t="e">
        <f t="shared" si="5"/>
        <v>#DIV/0!</v>
      </c>
    </row>
    <row r="95" spans="1:6" x14ac:dyDescent="0.2">
      <c r="A95" s="100" t="s">
        <v>85</v>
      </c>
      <c r="B95" s="101" t="s">
        <v>86</v>
      </c>
      <c r="C95" s="102">
        <v>4500</v>
      </c>
      <c r="D95" s="102">
        <v>0</v>
      </c>
      <c r="E95" s="102">
        <f t="shared" si="2"/>
        <v>4500</v>
      </c>
      <c r="F95" s="75">
        <f t="shared" si="5"/>
        <v>0</v>
      </c>
    </row>
    <row r="96" spans="1:6" x14ac:dyDescent="0.2">
      <c r="A96" s="100" t="s">
        <v>87</v>
      </c>
      <c r="B96" s="101" t="s">
        <v>88</v>
      </c>
      <c r="C96" s="102">
        <v>1000</v>
      </c>
      <c r="D96" s="102">
        <v>0</v>
      </c>
      <c r="E96" s="102">
        <f t="shared" si="2"/>
        <v>1000</v>
      </c>
      <c r="F96" s="75">
        <f t="shared" si="5"/>
        <v>0</v>
      </c>
    </row>
    <row r="97" spans="1:6" s="119" customFormat="1" x14ac:dyDescent="0.2">
      <c r="A97" s="100">
        <v>3223</v>
      </c>
      <c r="B97" s="101" t="s">
        <v>90</v>
      </c>
      <c r="C97" s="102">
        <v>4000</v>
      </c>
      <c r="D97" s="102">
        <v>0</v>
      </c>
      <c r="E97" s="102">
        <f t="shared" si="2"/>
        <v>4000</v>
      </c>
      <c r="F97" s="75">
        <f t="shared" si="5"/>
        <v>0</v>
      </c>
    </row>
    <row r="98" spans="1:6" s="119" customFormat="1" x14ac:dyDescent="0.2">
      <c r="A98" s="100">
        <v>3224</v>
      </c>
      <c r="B98" s="101" t="s">
        <v>92</v>
      </c>
      <c r="C98" s="102">
        <v>1000</v>
      </c>
      <c r="D98" s="102">
        <v>193.9</v>
      </c>
      <c r="E98" s="102">
        <f t="shared" si="2"/>
        <v>806.1</v>
      </c>
      <c r="F98" s="75">
        <f t="shared" si="5"/>
        <v>19.39</v>
      </c>
    </row>
    <row r="99" spans="1:6" x14ac:dyDescent="0.2">
      <c r="A99" s="100" t="s">
        <v>93</v>
      </c>
      <c r="B99" s="101" t="s">
        <v>94</v>
      </c>
      <c r="C99" s="102">
        <v>500</v>
      </c>
      <c r="D99" s="102">
        <v>0</v>
      </c>
      <c r="E99" s="102">
        <f t="shared" si="2"/>
        <v>500</v>
      </c>
      <c r="F99" s="75">
        <f t="shared" si="5"/>
        <v>0</v>
      </c>
    </row>
    <row r="100" spans="1:6" s="119" customFormat="1" x14ac:dyDescent="0.2">
      <c r="A100" s="100">
        <v>3227</v>
      </c>
      <c r="B100" s="101" t="s">
        <v>96</v>
      </c>
      <c r="C100" s="102">
        <v>0</v>
      </c>
      <c r="D100" s="102">
        <v>0</v>
      </c>
      <c r="E100" s="102">
        <f t="shared" ref="E100:E114" si="6">C100-D100</f>
        <v>0</v>
      </c>
      <c r="F100" s="75" t="e">
        <f t="shared" si="5"/>
        <v>#DIV/0!</v>
      </c>
    </row>
    <row r="101" spans="1:6" x14ac:dyDescent="0.2">
      <c r="A101" s="100" t="s">
        <v>99</v>
      </c>
      <c r="B101" s="101" t="s">
        <v>100</v>
      </c>
      <c r="C101" s="102">
        <v>500</v>
      </c>
      <c r="D101" s="102">
        <v>0</v>
      </c>
      <c r="E101" s="102">
        <f t="shared" si="6"/>
        <v>500</v>
      </c>
      <c r="F101" s="75">
        <f t="shared" si="5"/>
        <v>0</v>
      </c>
    </row>
    <row r="102" spans="1:6" s="119" customFormat="1" x14ac:dyDescent="0.2">
      <c r="A102" s="100">
        <v>3232</v>
      </c>
      <c r="B102" s="101" t="s">
        <v>102</v>
      </c>
      <c r="C102" s="102">
        <v>15500</v>
      </c>
      <c r="D102" s="102">
        <v>0</v>
      </c>
      <c r="E102" s="102">
        <f t="shared" si="6"/>
        <v>15500</v>
      </c>
      <c r="F102" s="75">
        <f t="shared" si="5"/>
        <v>0</v>
      </c>
    </row>
    <row r="103" spans="1:6" s="119" customFormat="1" x14ac:dyDescent="0.2">
      <c r="A103" s="100">
        <v>3233</v>
      </c>
      <c r="B103" s="101" t="s">
        <v>104</v>
      </c>
      <c r="C103" s="102">
        <v>0</v>
      </c>
      <c r="D103" s="102">
        <v>0</v>
      </c>
      <c r="E103" s="102">
        <f t="shared" si="6"/>
        <v>0</v>
      </c>
      <c r="F103" s="75" t="e">
        <f t="shared" si="5"/>
        <v>#DIV/0!</v>
      </c>
    </row>
    <row r="104" spans="1:6" s="119" customFormat="1" x14ac:dyDescent="0.2">
      <c r="A104" s="100">
        <v>3234</v>
      </c>
      <c r="B104" s="101" t="s">
        <v>106</v>
      </c>
      <c r="C104" s="102">
        <v>1000</v>
      </c>
      <c r="D104" s="102">
        <v>107.18</v>
      </c>
      <c r="E104" s="102">
        <f t="shared" si="6"/>
        <v>892.81999999999994</v>
      </c>
      <c r="F104" s="75">
        <f t="shared" si="5"/>
        <v>10.718000000000002</v>
      </c>
    </row>
    <row r="105" spans="1:6" s="119" customFormat="1" x14ac:dyDescent="0.2">
      <c r="A105" s="100">
        <v>3236</v>
      </c>
      <c r="B105" s="101" t="s">
        <v>110</v>
      </c>
      <c r="C105" s="102">
        <v>2000</v>
      </c>
      <c r="D105" s="102">
        <v>0</v>
      </c>
      <c r="E105" s="102">
        <f t="shared" si="6"/>
        <v>2000</v>
      </c>
      <c r="F105" s="75">
        <f t="shared" si="5"/>
        <v>0</v>
      </c>
    </row>
    <row r="106" spans="1:6" x14ac:dyDescent="0.2">
      <c r="A106" s="100" t="s">
        <v>111</v>
      </c>
      <c r="B106" s="101" t="s">
        <v>112</v>
      </c>
      <c r="C106" s="102">
        <v>1000</v>
      </c>
      <c r="D106" s="102">
        <v>0</v>
      </c>
      <c r="E106" s="102">
        <f t="shared" si="6"/>
        <v>1000</v>
      </c>
      <c r="F106" s="75">
        <f t="shared" si="5"/>
        <v>0</v>
      </c>
    </row>
    <row r="107" spans="1:6" x14ac:dyDescent="0.2">
      <c r="A107" s="100" t="s">
        <v>113</v>
      </c>
      <c r="B107" s="101" t="s">
        <v>114</v>
      </c>
      <c r="C107" s="102">
        <v>1000</v>
      </c>
      <c r="D107" s="102">
        <v>0</v>
      </c>
      <c r="E107" s="102">
        <f t="shared" si="6"/>
        <v>1000</v>
      </c>
      <c r="F107" s="75">
        <f t="shared" si="5"/>
        <v>0</v>
      </c>
    </row>
    <row r="108" spans="1:6" s="119" customFormat="1" x14ac:dyDescent="0.2">
      <c r="A108" s="100">
        <v>3239</v>
      </c>
      <c r="B108" s="101" t="s">
        <v>116</v>
      </c>
      <c r="C108" s="102">
        <v>500</v>
      </c>
      <c r="D108" s="102">
        <v>0</v>
      </c>
      <c r="E108" s="102">
        <f t="shared" si="6"/>
        <v>500</v>
      </c>
      <c r="F108" s="75">
        <f t="shared" si="5"/>
        <v>0</v>
      </c>
    </row>
    <row r="109" spans="1:6" x14ac:dyDescent="0.2">
      <c r="A109" s="100" t="s">
        <v>119</v>
      </c>
      <c r="B109" s="101" t="s">
        <v>120</v>
      </c>
      <c r="C109" s="102">
        <v>0</v>
      </c>
      <c r="D109" s="102">
        <v>0</v>
      </c>
      <c r="E109" s="102">
        <f t="shared" si="6"/>
        <v>0</v>
      </c>
      <c r="F109" s="75" t="e">
        <f t="shared" si="5"/>
        <v>#DIV/0!</v>
      </c>
    </row>
    <row r="110" spans="1:6" s="119" customFormat="1" x14ac:dyDescent="0.2">
      <c r="A110" s="100">
        <v>3293</v>
      </c>
      <c r="B110" s="101" t="s">
        <v>124</v>
      </c>
      <c r="C110" s="102">
        <v>2000</v>
      </c>
      <c r="D110" s="102">
        <v>0</v>
      </c>
      <c r="E110" s="102">
        <f t="shared" si="6"/>
        <v>2000</v>
      </c>
      <c r="F110" s="75">
        <f t="shared" si="5"/>
        <v>0</v>
      </c>
    </row>
    <row r="111" spans="1:6" x14ac:dyDescent="0.2">
      <c r="A111" s="100" t="s">
        <v>127</v>
      </c>
      <c r="B111" s="101" t="s">
        <v>128</v>
      </c>
      <c r="C111" s="102">
        <v>0</v>
      </c>
      <c r="D111" s="102">
        <v>891</v>
      </c>
      <c r="E111" s="102">
        <f t="shared" si="6"/>
        <v>-891</v>
      </c>
      <c r="F111" s="75" t="e">
        <f t="shared" si="5"/>
        <v>#DIV/0!</v>
      </c>
    </row>
    <row r="112" spans="1:6" x14ac:dyDescent="0.2">
      <c r="A112" s="100" t="s">
        <v>131</v>
      </c>
      <c r="B112" s="101" t="s">
        <v>118</v>
      </c>
      <c r="C112" s="102">
        <v>2000</v>
      </c>
      <c r="D112" s="102">
        <v>2283.35</v>
      </c>
      <c r="E112" s="102">
        <f t="shared" si="6"/>
        <v>-283.34999999999991</v>
      </c>
      <c r="F112" s="75">
        <f t="shared" si="5"/>
        <v>114.1675</v>
      </c>
    </row>
    <row r="113" spans="1:6" x14ac:dyDescent="0.2">
      <c r="A113" s="100" t="s">
        <v>144</v>
      </c>
      <c r="B113" s="101" t="s">
        <v>145</v>
      </c>
      <c r="C113" s="102">
        <v>0</v>
      </c>
      <c r="D113" s="102">
        <v>0</v>
      </c>
      <c r="E113" s="102">
        <f t="shared" si="6"/>
        <v>0</v>
      </c>
      <c r="F113" s="75" t="e">
        <f t="shared" si="5"/>
        <v>#DIV/0!</v>
      </c>
    </row>
    <row r="114" spans="1:6" x14ac:dyDescent="0.2">
      <c r="A114" s="100" t="s">
        <v>147</v>
      </c>
      <c r="B114" s="101" t="s">
        <v>148</v>
      </c>
      <c r="C114" s="102">
        <v>0</v>
      </c>
      <c r="D114" s="102">
        <v>0</v>
      </c>
      <c r="E114" s="102">
        <f t="shared" si="6"/>
        <v>0</v>
      </c>
      <c r="F114" s="75" t="e">
        <f t="shared" si="5"/>
        <v>#DIV/0!</v>
      </c>
    </row>
    <row r="115" spans="1:6" ht="22.5" x14ac:dyDescent="0.2">
      <c r="A115" s="97" t="s">
        <v>200</v>
      </c>
      <c r="B115" s="98" t="s">
        <v>201</v>
      </c>
      <c r="C115" s="99">
        <v>4000</v>
      </c>
      <c r="D115" s="99">
        <v>0</v>
      </c>
      <c r="E115" s="99">
        <f t="shared" ref="E115:E174" si="7">C115-D115</f>
        <v>4000</v>
      </c>
      <c r="F115" s="106">
        <f t="shared" si="5"/>
        <v>0</v>
      </c>
    </row>
    <row r="116" spans="1:6" x14ac:dyDescent="0.2">
      <c r="A116" s="100" t="s">
        <v>157</v>
      </c>
      <c r="B116" s="101" t="s">
        <v>158</v>
      </c>
      <c r="C116" s="102">
        <v>4000</v>
      </c>
      <c r="D116" s="102">
        <v>0</v>
      </c>
      <c r="E116" s="102">
        <f t="shared" si="7"/>
        <v>4000</v>
      </c>
      <c r="F116" s="75">
        <f t="shared" si="5"/>
        <v>0</v>
      </c>
    </row>
    <row r="117" spans="1:6" x14ac:dyDescent="0.2">
      <c r="A117" s="100" t="s">
        <v>165</v>
      </c>
      <c r="B117" s="101" t="s">
        <v>166</v>
      </c>
      <c r="C117" s="102">
        <v>3000</v>
      </c>
      <c r="D117" s="102">
        <v>0</v>
      </c>
      <c r="E117" s="102">
        <f t="shared" si="7"/>
        <v>3000</v>
      </c>
      <c r="F117" s="75">
        <f t="shared" si="5"/>
        <v>0</v>
      </c>
    </row>
    <row r="118" spans="1:6" s="119" customFormat="1" x14ac:dyDescent="0.2">
      <c r="A118" s="100">
        <v>4222</v>
      </c>
      <c r="B118" s="101" t="s">
        <v>168</v>
      </c>
      <c r="C118" s="102">
        <v>0</v>
      </c>
      <c r="D118" s="102">
        <v>0</v>
      </c>
      <c r="E118" s="102">
        <f t="shared" si="7"/>
        <v>0</v>
      </c>
      <c r="F118" s="75" t="e">
        <f t="shared" si="5"/>
        <v>#DIV/0!</v>
      </c>
    </row>
    <row r="119" spans="1:6" s="119" customFormat="1" x14ac:dyDescent="0.2">
      <c r="A119" s="100">
        <v>4226</v>
      </c>
      <c r="B119" s="101" t="s">
        <v>263</v>
      </c>
      <c r="C119" s="102">
        <v>0</v>
      </c>
      <c r="D119" s="102">
        <v>0</v>
      </c>
      <c r="E119" s="102">
        <f t="shared" si="7"/>
        <v>0</v>
      </c>
      <c r="F119" s="75" t="e">
        <f t="shared" si="5"/>
        <v>#DIV/0!</v>
      </c>
    </row>
    <row r="120" spans="1:6" x14ac:dyDescent="0.2">
      <c r="A120" s="100" t="s">
        <v>169</v>
      </c>
      <c r="B120" s="101" t="s">
        <v>170</v>
      </c>
      <c r="C120" s="121">
        <v>1000</v>
      </c>
      <c r="D120" s="102">
        <v>0</v>
      </c>
      <c r="E120" s="102">
        <f t="shared" si="7"/>
        <v>1000</v>
      </c>
      <c r="F120" s="75">
        <f t="shared" si="5"/>
        <v>0</v>
      </c>
    </row>
    <row r="121" spans="1:6" s="119" customFormat="1" x14ac:dyDescent="0.2">
      <c r="A121" s="100">
        <v>4241</v>
      </c>
      <c r="B121" s="101" t="s">
        <v>174</v>
      </c>
      <c r="C121" s="121">
        <v>0</v>
      </c>
      <c r="D121" s="102">
        <v>0</v>
      </c>
      <c r="E121" s="102">
        <f t="shared" si="7"/>
        <v>0</v>
      </c>
      <c r="F121" s="75" t="e">
        <f t="shared" si="5"/>
        <v>#DIV/0!</v>
      </c>
    </row>
    <row r="122" spans="1:6" x14ac:dyDescent="0.2">
      <c r="A122" s="88" t="s">
        <v>224</v>
      </c>
      <c r="B122" s="89" t="s">
        <v>225</v>
      </c>
      <c r="C122" s="90">
        <v>118950</v>
      </c>
      <c r="D122" s="90">
        <v>58685.54</v>
      </c>
      <c r="E122" s="90">
        <f t="shared" si="7"/>
        <v>60264.46</v>
      </c>
      <c r="F122" s="103">
        <f t="shared" si="5"/>
        <v>49.336309373686419</v>
      </c>
    </row>
    <row r="123" spans="1:6" x14ac:dyDescent="0.2">
      <c r="A123" s="91" t="s">
        <v>186</v>
      </c>
      <c r="B123" s="92" t="s">
        <v>187</v>
      </c>
      <c r="C123" s="93">
        <v>118950</v>
      </c>
      <c r="D123" s="93">
        <v>58685.54</v>
      </c>
      <c r="E123" s="93">
        <f t="shared" si="7"/>
        <v>60264.46</v>
      </c>
      <c r="F123" s="104">
        <f t="shared" si="5"/>
        <v>49.336309373686419</v>
      </c>
    </row>
    <row r="124" spans="1:6" x14ac:dyDescent="0.2">
      <c r="A124" s="94" t="s">
        <v>221</v>
      </c>
      <c r="B124" s="95" t="s">
        <v>222</v>
      </c>
      <c r="C124" s="96">
        <v>118950</v>
      </c>
      <c r="D124" s="96">
        <v>58685.54</v>
      </c>
      <c r="E124" s="96">
        <f t="shared" si="7"/>
        <v>60264.46</v>
      </c>
      <c r="F124" s="105">
        <f t="shared" si="5"/>
        <v>49.336309373686419</v>
      </c>
    </row>
    <row r="125" spans="1:6" ht="22.5" x14ac:dyDescent="0.2">
      <c r="A125" s="97" t="s">
        <v>198</v>
      </c>
      <c r="B125" s="98" t="s">
        <v>199</v>
      </c>
      <c r="C125" s="99">
        <v>114150</v>
      </c>
      <c r="D125" s="99">
        <v>58685.54</v>
      </c>
      <c r="E125" s="99">
        <f t="shared" si="7"/>
        <v>55464.46</v>
      </c>
      <c r="F125" s="106">
        <f t="shared" si="5"/>
        <v>51.410897941305301</v>
      </c>
    </row>
    <row r="126" spans="1:6" x14ac:dyDescent="0.2">
      <c r="A126" s="100" t="s">
        <v>54</v>
      </c>
      <c r="B126" s="101" t="s">
        <v>55</v>
      </c>
      <c r="C126" s="102">
        <v>0</v>
      </c>
      <c r="D126" s="102">
        <v>0</v>
      </c>
      <c r="E126" s="102">
        <f t="shared" si="7"/>
        <v>0</v>
      </c>
      <c r="F126" s="75" t="e">
        <f t="shared" si="5"/>
        <v>#DIV/0!</v>
      </c>
    </row>
    <row r="127" spans="1:6" x14ac:dyDescent="0.2">
      <c r="A127" s="100" t="s">
        <v>66</v>
      </c>
      <c r="B127" s="101" t="s">
        <v>65</v>
      </c>
      <c r="C127" s="102">
        <v>0</v>
      </c>
      <c r="D127" s="102">
        <v>0</v>
      </c>
      <c r="E127" s="102">
        <f t="shared" si="7"/>
        <v>0</v>
      </c>
      <c r="F127" s="75" t="e">
        <f t="shared" si="5"/>
        <v>#DIV/0!</v>
      </c>
    </row>
    <row r="128" spans="1:6" x14ac:dyDescent="0.2">
      <c r="A128" s="100" t="s">
        <v>71</v>
      </c>
      <c r="B128" s="101" t="s">
        <v>72</v>
      </c>
      <c r="C128" s="102">
        <v>112850</v>
      </c>
      <c r="D128" s="102">
        <v>57683.96</v>
      </c>
      <c r="E128" s="102">
        <f t="shared" si="7"/>
        <v>55166.04</v>
      </c>
      <c r="F128" s="75">
        <f t="shared" si="5"/>
        <v>51.115604785112978</v>
      </c>
    </row>
    <row r="129" spans="1:6" x14ac:dyDescent="0.2">
      <c r="A129" s="100" t="s">
        <v>75</v>
      </c>
      <c r="B129" s="101" t="s">
        <v>76</v>
      </c>
      <c r="C129" s="102">
        <v>7000</v>
      </c>
      <c r="D129" s="102">
        <v>4383.75</v>
      </c>
      <c r="E129" s="102">
        <f t="shared" si="7"/>
        <v>2616.25</v>
      </c>
      <c r="F129" s="75">
        <f t="shared" si="5"/>
        <v>62.625</v>
      </c>
    </row>
    <row r="130" spans="1:6" x14ac:dyDescent="0.2">
      <c r="A130" s="100" t="s">
        <v>79</v>
      </c>
      <c r="B130" s="101" t="s">
        <v>80</v>
      </c>
      <c r="C130" s="102">
        <v>1000</v>
      </c>
      <c r="D130" s="102">
        <v>645</v>
      </c>
      <c r="E130" s="102">
        <f t="shared" si="7"/>
        <v>355</v>
      </c>
      <c r="F130" s="75">
        <f t="shared" si="5"/>
        <v>64.5</v>
      </c>
    </row>
    <row r="131" spans="1:6" x14ac:dyDescent="0.2">
      <c r="A131" s="100" t="s">
        <v>81</v>
      </c>
      <c r="B131" s="101" t="s">
        <v>82</v>
      </c>
      <c r="C131" s="102">
        <v>0</v>
      </c>
      <c r="D131" s="102">
        <v>0</v>
      </c>
      <c r="E131" s="102">
        <f t="shared" si="7"/>
        <v>0</v>
      </c>
      <c r="F131" s="75" t="e">
        <f t="shared" si="5"/>
        <v>#DIV/0!</v>
      </c>
    </row>
    <row r="132" spans="1:6" x14ac:dyDescent="0.2">
      <c r="A132" s="100" t="s">
        <v>85</v>
      </c>
      <c r="B132" s="101" t="s">
        <v>86</v>
      </c>
      <c r="C132" s="102">
        <v>9000</v>
      </c>
      <c r="D132" s="102">
        <v>8215.65</v>
      </c>
      <c r="E132" s="102">
        <f t="shared" si="7"/>
        <v>784.35000000000036</v>
      </c>
      <c r="F132" s="75">
        <f t="shared" si="5"/>
        <v>91.284999999999997</v>
      </c>
    </row>
    <row r="133" spans="1:6" x14ac:dyDescent="0.2">
      <c r="A133" s="100" t="s">
        <v>87</v>
      </c>
      <c r="B133" s="101" t="s">
        <v>88</v>
      </c>
      <c r="C133" s="102">
        <v>700</v>
      </c>
      <c r="D133" s="102">
        <v>605.72</v>
      </c>
      <c r="E133" s="102">
        <f t="shared" si="7"/>
        <v>94.279999999999973</v>
      </c>
      <c r="F133" s="75">
        <f t="shared" si="5"/>
        <v>86.531428571428563</v>
      </c>
    </row>
    <row r="134" spans="1:6" x14ac:dyDescent="0.2">
      <c r="A134" s="100" t="s">
        <v>89</v>
      </c>
      <c r="B134" s="101" t="s">
        <v>90</v>
      </c>
      <c r="C134" s="102">
        <v>21800</v>
      </c>
      <c r="D134" s="102">
        <v>0</v>
      </c>
      <c r="E134" s="102">
        <f t="shared" si="7"/>
        <v>21800</v>
      </c>
      <c r="F134" s="75">
        <f t="shared" si="5"/>
        <v>0</v>
      </c>
    </row>
    <row r="135" spans="1:6" x14ac:dyDescent="0.2">
      <c r="A135" s="100" t="s">
        <v>91</v>
      </c>
      <c r="B135" s="101" t="s">
        <v>92</v>
      </c>
      <c r="C135" s="102">
        <v>1200</v>
      </c>
      <c r="D135" s="102">
        <v>545.82000000000005</v>
      </c>
      <c r="E135" s="102">
        <f t="shared" si="7"/>
        <v>654.17999999999995</v>
      </c>
      <c r="F135" s="75">
        <f t="shared" si="5"/>
        <v>45.485000000000007</v>
      </c>
    </row>
    <row r="136" spans="1:6" x14ac:dyDescent="0.2">
      <c r="A136" s="100" t="s">
        <v>93</v>
      </c>
      <c r="B136" s="101" t="s">
        <v>94</v>
      </c>
      <c r="C136" s="102">
        <v>1000</v>
      </c>
      <c r="D136" s="102">
        <v>375.39</v>
      </c>
      <c r="E136" s="102">
        <f t="shared" si="7"/>
        <v>624.61</v>
      </c>
      <c r="F136" s="75">
        <f t="shared" si="5"/>
        <v>37.539000000000001</v>
      </c>
    </row>
    <row r="137" spans="1:6" x14ac:dyDescent="0.2">
      <c r="A137" s="100" t="s">
        <v>95</v>
      </c>
      <c r="B137" s="101" t="s">
        <v>96</v>
      </c>
      <c r="C137" s="102">
        <v>2500</v>
      </c>
      <c r="D137" s="102">
        <v>0</v>
      </c>
      <c r="E137" s="102">
        <f t="shared" si="7"/>
        <v>2500</v>
      </c>
      <c r="F137" s="75">
        <f t="shared" si="5"/>
        <v>0</v>
      </c>
    </row>
    <row r="138" spans="1:6" x14ac:dyDescent="0.2">
      <c r="A138" s="100" t="s">
        <v>99</v>
      </c>
      <c r="B138" s="101" t="s">
        <v>100</v>
      </c>
      <c r="C138" s="102">
        <v>6200</v>
      </c>
      <c r="D138" s="102">
        <v>2400.2800000000002</v>
      </c>
      <c r="E138" s="102">
        <f t="shared" si="7"/>
        <v>3799.72</v>
      </c>
      <c r="F138" s="75">
        <f t="shared" si="5"/>
        <v>38.714193548387101</v>
      </c>
    </row>
    <row r="139" spans="1:6" x14ac:dyDescent="0.2">
      <c r="A139" s="100" t="s">
        <v>101</v>
      </c>
      <c r="B139" s="101" t="s">
        <v>102</v>
      </c>
      <c r="C139" s="102">
        <v>23500</v>
      </c>
      <c r="D139" s="102">
        <v>7327.25</v>
      </c>
      <c r="E139" s="102">
        <f t="shared" si="7"/>
        <v>16172.75</v>
      </c>
      <c r="F139" s="75">
        <f t="shared" si="5"/>
        <v>31.179787234042557</v>
      </c>
    </row>
    <row r="140" spans="1:6" x14ac:dyDescent="0.2">
      <c r="A140" s="100" t="s">
        <v>103</v>
      </c>
      <c r="B140" s="101" t="s">
        <v>104</v>
      </c>
      <c r="C140" s="102">
        <v>2750</v>
      </c>
      <c r="D140" s="102">
        <v>127.83</v>
      </c>
      <c r="E140" s="102">
        <f t="shared" si="7"/>
        <v>2622.17</v>
      </c>
      <c r="F140" s="75">
        <f t="shared" si="5"/>
        <v>4.6483636363636363</v>
      </c>
    </row>
    <row r="141" spans="1:6" x14ac:dyDescent="0.2">
      <c r="A141" s="100" t="s">
        <v>105</v>
      </c>
      <c r="B141" s="101" t="s">
        <v>106</v>
      </c>
      <c r="C141" s="102">
        <v>7800</v>
      </c>
      <c r="D141" s="102">
        <v>6330.4</v>
      </c>
      <c r="E141" s="102">
        <f t="shared" si="7"/>
        <v>1469.6000000000004</v>
      </c>
      <c r="F141" s="75">
        <f t="shared" si="5"/>
        <v>81.158974358974362</v>
      </c>
    </row>
    <row r="142" spans="1:6" x14ac:dyDescent="0.2">
      <c r="A142" s="100" t="s">
        <v>107</v>
      </c>
      <c r="B142" s="101" t="s">
        <v>108</v>
      </c>
      <c r="C142" s="102">
        <v>1800</v>
      </c>
      <c r="D142" s="102">
        <v>907.86</v>
      </c>
      <c r="E142" s="102">
        <f t="shared" si="7"/>
        <v>892.14</v>
      </c>
      <c r="F142" s="75">
        <f t="shared" si="5"/>
        <v>50.43666666666666</v>
      </c>
    </row>
    <row r="143" spans="1:6" x14ac:dyDescent="0.2">
      <c r="A143" s="100" t="s">
        <v>109</v>
      </c>
      <c r="B143" s="101" t="s">
        <v>110</v>
      </c>
      <c r="C143" s="102">
        <v>3000</v>
      </c>
      <c r="D143" s="102">
        <v>1723.13</v>
      </c>
      <c r="E143" s="102">
        <f t="shared" si="7"/>
        <v>1276.8699999999999</v>
      </c>
      <c r="F143" s="75">
        <f t="shared" si="5"/>
        <v>57.437666666666672</v>
      </c>
    </row>
    <row r="144" spans="1:6" x14ac:dyDescent="0.2">
      <c r="A144" s="100" t="s">
        <v>111</v>
      </c>
      <c r="B144" s="101" t="s">
        <v>112</v>
      </c>
      <c r="C144" s="102">
        <v>5200</v>
      </c>
      <c r="D144" s="102">
        <v>7103.76</v>
      </c>
      <c r="E144" s="102">
        <f t="shared" si="7"/>
        <v>-1903.7600000000002</v>
      </c>
      <c r="F144" s="75">
        <f t="shared" si="5"/>
        <v>136.61076923076922</v>
      </c>
    </row>
    <row r="145" spans="1:6" x14ac:dyDescent="0.2">
      <c r="A145" s="100" t="s">
        <v>113</v>
      </c>
      <c r="B145" s="101" t="s">
        <v>114</v>
      </c>
      <c r="C145" s="102">
        <v>7000</v>
      </c>
      <c r="D145" s="102">
        <v>3378.66</v>
      </c>
      <c r="E145" s="102">
        <f t="shared" si="7"/>
        <v>3621.34</v>
      </c>
      <c r="F145" s="75">
        <f t="shared" si="5"/>
        <v>48.266571428571424</v>
      </c>
    </row>
    <row r="146" spans="1:6" x14ac:dyDescent="0.2">
      <c r="A146" s="100" t="s">
        <v>115</v>
      </c>
      <c r="B146" s="101" t="s">
        <v>116</v>
      </c>
      <c r="C146" s="102">
        <v>1600</v>
      </c>
      <c r="D146" s="102">
        <v>902.99</v>
      </c>
      <c r="E146" s="102">
        <f t="shared" si="7"/>
        <v>697.01</v>
      </c>
      <c r="F146" s="75">
        <f t="shared" si="5"/>
        <v>56.436875000000001</v>
      </c>
    </row>
    <row r="147" spans="1:6" s="119" customFormat="1" x14ac:dyDescent="0.2">
      <c r="A147" s="100">
        <v>3292</v>
      </c>
      <c r="B147" s="101" t="s">
        <v>122</v>
      </c>
      <c r="C147" s="102">
        <v>420</v>
      </c>
      <c r="D147" s="102">
        <v>383.79</v>
      </c>
      <c r="E147" s="102">
        <f t="shared" si="7"/>
        <v>36.20999999999998</v>
      </c>
      <c r="F147" s="75">
        <f t="shared" si="5"/>
        <v>91.378571428571433</v>
      </c>
    </row>
    <row r="148" spans="1:6" x14ac:dyDescent="0.2">
      <c r="A148" s="100" t="s">
        <v>123</v>
      </c>
      <c r="B148" s="101" t="s">
        <v>124</v>
      </c>
      <c r="C148" s="102">
        <v>300</v>
      </c>
      <c r="D148" s="102">
        <v>99.29</v>
      </c>
      <c r="E148" s="102">
        <f t="shared" si="7"/>
        <v>200.70999999999998</v>
      </c>
      <c r="F148" s="75">
        <f t="shared" si="5"/>
        <v>33.096666666666671</v>
      </c>
    </row>
    <row r="149" spans="1:6" x14ac:dyDescent="0.2">
      <c r="A149" s="100" t="s">
        <v>125</v>
      </c>
      <c r="B149" s="101" t="s">
        <v>126</v>
      </c>
      <c r="C149" s="102">
        <v>100</v>
      </c>
      <c r="D149" s="102">
        <v>0</v>
      </c>
      <c r="E149" s="102">
        <f t="shared" si="7"/>
        <v>100</v>
      </c>
      <c r="F149" s="75">
        <f t="shared" si="5"/>
        <v>0</v>
      </c>
    </row>
    <row r="150" spans="1:6" x14ac:dyDescent="0.2">
      <c r="A150" s="100" t="s">
        <v>127</v>
      </c>
      <c r="B150" s="101" t="s">
        <v>128</v>
      </c>
      <c r="C150" s="102">
        <v>900</v>
      </c>
      <c r="D150" s="102">
        <v>12.5</v>
      </c>
      <c r="E150" s="102">
        <f t="shared" si="7"/>
        <v>887.5</v>
      </c>
      <c r="F150" s="75">
        <f t="shared" si="5"/>
        <v>1.3888888888888888</v>
      </c>
    </row>
    <row r="151" spans="1:6" x14ac:dyDescent="0.2">
      <c r="A151" s="100" t="s">
        <v>131</v>
      </c>
      <c r="B151" s="101" t="s">
        <v>118</v>
      </c>
      <c r="C151" s="102">
        <v>8000</v>
      </c>
      <c r="D151" s="102">
        <v>12214.89</v>
      </c>
      <c r="E151" s="102">
        <f t="shared" si="7"/>
        <v>-4214.8899999999994</v>
      </c>
      <c r="F151" s="75">
        <f t="shared" si="5"/>
        <v>152.68612499999998</v>
      </c>
    </row>
    <row r="152" spans="1:6" x14ac:dyDescent="0.2">
      <c r="A152" s="100" t="s">
        <v>132</v>
      </c>
      <c r="B152" s="101" t="s">
        <v>133</v>
      </c>
      <c r="C152" s="102">
        <v>1300</v>
      </c>
      <c r="D152" s="102">
        <v>1001.58</v>
      </c>
      <c r="E152" s="102">
        <f t="shared" si="7"/>
        <v>298.41999999999996</v>
      </c>
      <c r="F152" s="75">
        <f t="shared" si="5"/>
        <v>77.044615384615383</v>
      </c>
    </row>
    <row r="153" spans="1:6" x14ac:dyDescent="0.2">
      <c r="A153" s="100" t="s">
        <v>136</v>
      </c>
      <c r="B153" s="101" t="s">
        <v>137</v>
      </c>
      <c r="C153" s="102">
        <v>1300</v>
      </c>
      <c r="D153" s="102">
        <v>1001.58</v>
      </c>
      <c r="E153" s="102">
        <f t="shared" si="7"/>
        <v>298.41999999999996</v>
      </c>
      <c r="F153" s="75">
        <f t="shared" si="5"/>
        <v>77.044615384615383</v>
      </c>
    </row>
    <row r="154" spans="1:6" x14ac:dyDescent="0.2">
      <c r="A154" s="100" t="s">
        <v>138</v>
      </c>
      <c r="B154" s="101" t="s">
        <v>139</v>
      </c>
      <c r="C154" s="102">
        <v>0</v>
      </c>
      <c r="D154" s="102">
        <v>0</v>
      </c>
      <c r="E154" s="102">
        <f t="shared" si="7"/>
        <v>0</v>
      </c>
      <c r="F154" s="75" t="s">
        <v>31</v>
      </c>
    </row>
    <row r="155" spans="1:6" x14ac:dyDescent="0.2">
      <c r="A155" s="100" t="s">
        <v>140</v>
      </c>
      <c r="B155" s="101" t="s">
        <v>141</v>
      </c>
      <c r="C155" s="102">
        <v>0</v>
      </c>
      <c r="D155" s="102">
        <v>0</v>
      </c>
      <c r="E155" s="102">
        <f t="shared" si="7"/>
        <v>0</v>
      </c>
      <c r="F155" s="75" t="e">
        <f t="shared" si="5"/>
        <v>#DIV/0!</v>
      </c>
    </row>
    <row r="156" spans="1:6" x14ac:dyDescent="0.2">
      <c r="A156" s="100" t="s">
        <v>157</v>
      </c>
      <c r="B156" s="101" t="s">
        <v>158</v>
      </c>
      <c r="C156" s="102">
        <v>0</v>
      </c>
      <c r="D156" s="102">
        <v>0</v>
      </c>
      <c r="E156" s="102">
        <f t="shared" si="7"/>
        <v>0</v>
      </c>
      <c r="F156" s="75" t="e">
        <f t="shared" si="5"/>
        <v>#DIV/0!</v>
      </c>
    </row>
    <row r="157" spans="1:6" x14ac:dyDescent="0.2">
      <c r="A157" s="100" t="s">
        <v>173</v>
      </c>
      <c r="B157" s="101" t="s">
        <v>174</v>
      </c>
      <c r="C157" s="102">
        <v>0</v>
      </c>
      <c r="D157" s="102">
        <v>0</v>
      </c>
      <c r="E157" s="102">
        <f t="shared" si="7"/>
        <v>0</v>
      </c>
      <c r="F157" s="75" t="e">
        <f t="shared" si="5"/>
        <v>#DIV/0!</v>
      </c>
    </row>
    <row r="158" spans="1:6" ht="22.5" x14ac:dyDescent="0.2">
      <c r="A158" s="97" t="s">
        <v>202</v>
      </c>
      <c r="B158" s="98" t="s">
        <v>203</v>
      </c>
      <c r="C158" s="99">
        <v>1500</v>
      </c>
      <c r="D158" s="99">
        <v>0</v>
      </c>
      <c r="E158" s="99">
        <f t="shared" si="7"/>
        <v>1500</v>
      </c>
      <c r="F158" s="106">
        <f t="shared" si="5"/>
        <v>0</v>
      </c>
    </row>
    <row r="159" spans="1:6" x14ac:dyDescent="0.2">
      <c r="A159" s="100" t="s">
        <v>54</v>
      </c>
      <c r="B159" s="101" t="s">
        <v>55</v>
      </c>
      <c r="C159" s="102">
        <v>0</v>
      </c>
      <c r="D159" s="102">
        <v>0</v>
      </c>
      <c r="E159" s="102">
        <f t="shared" si="7"/>
        <v>0</v>
      </c>
      <c r="F159" s="75" t="e">
        <f t="shared" si="5"/>
        <v>#DIV/0!</v>
      </c>
    </row>
    <row r="160" spans="1:6" x14ac:dyDescent="0.2">
      <c r="A160" s="100" t="s">
        <v>66</v>
      </c>
      <c r="B160" s="101" t="s">
        <v>65</v>
      </c>
      <c r="C160" s="102">
        <v>0</v>
      </c>
      <c r="D160" s="102">
        <v>0</v>
      </c>
      <c r="E160" s="102">
        <f t="shared" si="7"/>
        <v>0</v>
      </c>
      <c r="F160" s="75" t="e">
        <f t="shared" si="5"/>
        <v>#DIV/0!</v>
      </c>
    </row>
    <row r="161" spans="1:6" x14ac:dyDescent="0.2">
      <c r="A161" s="100" t="s">
        <v>71</v>
      </c>
      <c r="B161" s="101" t="s">
        <v>72</v>
      </c>
      <c r="C161" s="102">
        <v>1500</v>
      </c>
      <c r="D161" s="102">
        <v>0</v>
      </c>
      <c r="E161" s="102">
        <f t="shared" si="7"/>
        <v>1500</v>
      </c>
      <c r="F161" s="75">
        <f t="shared" si="5"/>
        <v>0</v>
      </c>
    </row>
    <row r="162" spans="1:6" x14ac:dyDescent="0.2">
      <c r="A162" s="100" t="s">
        <v>75</v>
      </c>
      <c r="B162" s="101" t="s">
        <v>76</v>
      </c>
      <c r="C162" s="102">
        <v>500</v>
      </c>
      <c r="D162" s="102">
        <v>0</v>
      </c>
      <c r="E162" s="102">
        <f t="shared" si="7"/>
        <v>500</v>
      </c>
      <c r="F162" s="75">
        <f t="shared" si="5"/>
        <v>0</v>
      </c>
    </row>
    <row r="163" spans="1:6" x14ac:dyDescent="0.2">
      <c r="A163" s="100" t="s">
        <v>85</v>
      </c>
      <c r="B163" s="101" t="s">
        <v>86</v>
      </c>
      <c r="C163" s="102">
        <v>0</v>
      </c>
      <c r="D163" s="102">
        <v>0</v>
      </c>
      <c r="E163" s="102">
        <f t="shared" si="7"/>
        <v>0</v>
      </c>
      <c r="F163" s="75" t="e">
        <f t="shared" si="5"/>
        <v>#DIV/0!</v>
      </c>
    </row>
    <row r="164" spans="1:6" x14ac:dyDescent="0.2">
      <c r="A164" s="100" t="s">
        <v>87</v>
      </c>
      <c r="B164" s="101" t="s">
        <v>88</v>
      </c>
      <c r="C164" s="102">
        <v>0</v>
      </c>
      <c r="D164" s="102">
        <v>0</v>
      </c>
      <c r="E164" s="102">
        <f t="shared" si="7"/>
        <v>0</v>
      </c>
      <c r="F164" s="75" t="s">
        <v>31</v>
      </c>
    </row>
    <row r="165" spans="1:6" x14ac:dyDescent="0.2">
      <c r="A165" s="100" t="s">
        <v>99</v>
      </c>
      <c r="B165" s="101" t="s">
        <v>100</v>
      </c>
      <c r="C165" s="102">
        <v>0</v>
      </c>
      <c r="D165" s="102">
        <v>0</v>
      </c>
      <c r="E165" s="102">
        <f t="shared" si="7"/>
        <v>0</v>
      </c>
      <c r="F165" s="75" t="e">
        <f t="shared" si="5"/>
        <v>#DIV/0!</v>
      </c>
    </row>
    <row r="166" spans="1:6" x14ac:dyDescent="0.2">
      <c r="A166" s="100" t="s">
        <v>107</v>
      </c>
      <c r="B166" s="101" t="s">
        <v>108</v>
      </c>
      <c r="C166" s="102">
        <v>0</v>
      </c>
      <c r="D166" s="102">
        <v>0</v>
      </c>
      <c r="E166" s="102">
        <f t="shared" si="7"/>
        <v>0</v>
      </c>
      <c r="F166" s="75" t="e">
        <f t="shared" si="5"/>
        <v>#DIV/0!</v>
      </c>
    </row>
    <row r="167" spans="1:6" x14ac:dyDescent="0.2">
      <c r="A167" s="100" t="s">
        <v>111</v>
      </c>
      <c r="B167" s="101" t="s">
        <v>112</v>
      </c>
      <c r="C167" s="102">
        <v>500</v>
      </c>
      <c r="D167" s="102">
        <v>0</v>
      </c>
      <c r="E167" s="102">
        <f t="shared" si="7"/>
        <v>500</v>
      </c>
      <c r="F167" s="75">
        <f t="shared" si="5"/>
        <v>0</v>
      </c>
    </row>
    <row r="168" spans="1:6" x14ac:dyDescent="0.2">
      <c r="A168" s="100" t="s">
        <v>115</v>
      </c>
      <c r="B168" s="101" t="s">
        <v>116</v>
      </c>
      <c r="C168" s="102">
        <v>0</v>
      </c>
      <c r="D168" s="102">
        <v>0</v>
      </c>
      <c r="E168" s="102">
        <f t="shared" si="7"/>
        <v>0</v>
      </c>
      <c r="F168" s="75" t="e">
        <f t="shared" ref="F168:F246" si="8">D168/C168*100</f>
        <v>#DIV/0!</v>
      </c>
    </row>
    <row r="169" spans="1:6" x14ac:dyDescent="0.2">
      <c r="A169" s="100" t="s">
        <v>123</v>
      </c>
      <c r="B169" s="101" t="s">
        <v>124</v>
      </c>
      <c r="C169" s="102">
        <v>0</v>
      </c>
      <c r="D169" s="102">
        <v>0</v>
      </c>
      <c r="E169" s="102">
        <f t="shared" si="7"/>
        <v>0</v>
      </c>
      <c r="F169" s="75" t="e">
        <f t="shared" si="8"/>
        <v>#DIV/0!</v>
      </c>
    </row>
    <row r="170" spans="1:6" x14ac:dyDescent="0.2">
      <c r="A170" s="100" t="s">
        <v>131</v>
      </c>
      <c r="B170" s="101" t="s">
        <v>118</v>
      </c>
      <c r="C170" s="102">
        <v>0</v>
      </c>
      <c r="D170" s="102">
        <v>0</v>
      </c>
      <c r="E170" s="102">
        <f t="shared" si="7"/>
        <v>0</v>
      </c>
      <c r="F170" s="75" t="e">
        <f t="shared" si="8"/>
        <v>#DIV/0!</v>
      </c>
    </row>
    <row r="171" spans="1:6" ht="22.5" x14ac:dyDescent="0.2">
      <c r="A171" s="97" t="s">
        <v>200</v>
      </c>
      <c r="B171" s="98" t="s">
        <v>201</v>
      </c>
      <c r="C171" s="99">
        <v>3300</v>
      </c>
      <c r="D171" s="99">
        <v>0</v>
      </c>
      <c r="E171" s="99">
        <f t="shared" si="7"/>
        <v>3300</v>
      </c>
      <c r="F171" s="106">
        <f t="shared" si="8"/>
        <v>0</v>
      </c>
    </row>
    <row r="172" spans="1:6" x14ac:dyDescent="0.2">
      <c r="A172" s="100" t="s">
        <v>151</v>
      </c>
      <c r="B172" s="101" t="s">
        <v>152</v>
      </c>
      <c r="C172" s="102">
        <v>0</v>
      </c>
      <c r="D172" s="102">
        <v>0</v>
      </c>
      <c r="E172" s="102">
        <f t="shared" si="7"/>
        <v>0</v>
      </c>
      <c r="F172" s="75" t="s">
        <v>31</v>
      </c>
    </row>
    <row r="173" spans="1:6" x14ac:dyDescent="0.2">
      <c r="A173" s="100" t="s">
        <v>155</v>
      </c>
      <c r="B173" s="101" t="s">
        <v>156</v>
      </c>
      <c r="C173" s="102">
        <v>0</v>
      </c>
      <c r="D173" s="102">
        <v>0</v>
      </c>
      <c r="E173" s="102">
        <f t="shared" si="7"/>
        <v>0</v>
      </c>
      <c r="F173" s="75" t="s">
        <v>31</v>
      </c>
    </row>
    <row r="174" spans="1:6" x14ac:dyDescent="0.2">
      <c r="A174" s="100" t="s">
        <v>157</v>
      </c>
      <c r="B174" s="101" t="s">
        <v>158</v>
      </c>
      <c r="C174" s="102">
        <v>3300</v>
      </c>
      <c r="D174" s="102">
        <v>0</v>
      </c>
      <c r="E174" s="102">
        <f t="shared" si="7"/>
        <v>3300</v>
      </c>
      <c r="F174" s="75">
        <f t="shared" si="8"/>
        <v>0</v>
      </c>
    </row>
    <row r="175" spans="1:6" x14ac:dyDescent="0.2">
      <c r="A175" s="100" t="s">
        <v>165</v>
      </c>
      <c r="B175" s="101" t="s">
        <v>166</v>
      </c>
      <c r="C175" s="102">
        <v>1500</v>
      </c>
      <c r="D175" s="102">
        <v>0</v>
      </c>
      <c r="E175" s="102">
        <f t="shared" ref="E175:E220" si="9">C175-D175</f>
        <v>1500</v>
      </c>
      <c r="F175" s="75">
        <f t="shared" si="8"/>
        <v>0</v>
      </c>
    </row>
    <row r="176" spans="1:6" x14ac:dyDescent="0.2">
      <c r="A176" s="100" t="s">
        <v>167</v>
      </c>
      <c r="B176" s="101" t="s">
        <v>168</v>
      </c>
      <c r="C176" s="102">
        <v>500</v>
      </c>
      <c r="D176" s="102">
        <v>0</v>
      </c>
      <c r="E176" s="102">
        <f t="shared" si="9"/>
        <v>500</v>
      </c>
      <c r="F176" s="75">
        <f t="shared" si="8"/>
        <v>0</v>
      </c>
    </row>
    <row r="177" spans="1:6" s="119" customFormat="1" x14ac:dyDescent="0.2">
      <c r="A177" s="100">
        <v>4226</v>
      </c>
      <c r="B177" s="101" t="s">
        <v>263</v>
      </c>
      <c r="C177" s="102">
        <v>500</v>
      </c>
      <c r="D177" s="102">
        <v>0</v>
      </c>
      <c r="E177" s="102">
        <f t="shared" si="9"/>
        <v>500</v>
      </c>
      <c r="F177" s="75"/>
    </row>
    <row r="178" spans="1:6" x14ac:dyDescent="0.2">
      <c r="A178" s="100" t="s">
        <v>169</v>
      </c>
      <c r="B178" s="101" t="s">
        <v>170</v>
      </c>
      <c r="C178" s="102">
        <v>300</v>
      </c>
      <c r="D178" s="102">
        <v>0</v>
      </c>
      <c r="E178" s="102">
        <f t="shared" si="9"/>
        <v>300</v>
      </c>
      <c r="F178" s="75">
        <f t="shared" si="8"/>
        <v>0</v>
      </c>
    </row>
    <row r="179" spans="1:6" x14ac:dyDescent="0.2">
      <c r="A179" s="100" t="s">
        <v>173</v>
      </c>
      <c r="B179" s="101" t="s">
        <v>174</v>
      </c>
      <c r="C179" s="102">
        <v>500</v>
      </c>
      <c r="D179" s="102">
        <v>0</v>
      </c>
      <c r="E179" s="102">
        <f t="shared" si="9"/>
        <v>500</v>
      </c>
      <c r="F179" s="75">
        <f t="shared" si="8"/>
        <v>0</v>
      </c>
    </row>
    <row r="180" spans="1:6" x14ac:dyDescent="0.2">
      <c r="A180" s="100" t="s">
        <v>175</v>
      </c>
      <c r="B180" s="101" t="s">
        <v>176</v>
      </c>
      <c r="C180" s="102">
        <v>0</v>
      </c>
      <c r="D180" s="102">
        <v>0</v>
      </c>
      <c r="E180" s="102">
        <f t="shared" si="9"/>
        <v>0</v>
      </c>
      <c r="F180" s="75" t="s">
        <v>31</v>
      </c>
    </row>
    <row r="181" spans="1:6" x14ac:dyDescent="0.2">
      <c r="A181" s="100" t="s">
        <v>179</v>
      </c>
      <c r="B181" s="101" t="s">
        <v>178</v>
      </c>
      <c r="C181" s="102">
        <v>0</v>
      </c>
      <c r="D181" s="102">
        <v>0</v>
      </c>
      <c r="E181" s="102">
        <f t="shared" si="9"/>
        <v>0</v>
      </c>
      <c r="F181" s="75" t="s">
        <v>31</v>
      </c>
    </row>
    <row r="182" spans="1:6" x14ac:dyDescent="0.2">
      <c r="A182" s="88" t="s">
        <v>226</v>
      </c>
      <c r="B182" s="89" t="s">
        <v>227</v>
      </c>
      <c r="C182" s="90">
        <v>890700</v>
      </c>
      <c r="D182" s="90">
        <v>398297.23</v>
      </c>
      <c r="E182" s="90">
        <f t="shared" si="9"/>
        <v>492402.77</v>
      </c>
      <c r="F182" s="103">
        <f t="shared" si="8"/>
        <v>44.717326821600984</v>
      </c>
    </row>
    <row r="183" spans="1:6" x14ac:dyDescent="0.2">
      <c r="A183" s="91" t="s">
        <v>271</v>
      </c>
      <c r="B183" s="92" t="s">
        <v>189</v>
      </c>
      <c r="C183" s="93">
        <v>100000</v>
      </c>
      <c r="D183" s="93">
        <v>19665.13</v>
      </c>
      <c r="E183" s="93">
        <f t="shared" si="9"/>
        <v>80334.87</v>
      </c>
      <c r="F183" s="104">
        <f t="shared" si="8"/>
        <v>19.665130000000001</v>
      </c>
    </row>
    <row r="184" spans="1:6" x14ac:dyDescent="0.2">
      <c r="A184" s="94" t="s">
        <v>221</v>
      </c>
      <c r="B184" s="95" t="s">
        <v>222</v>
      </c>
      <c r="C184" s="96">
        <v>100000</v>
      </c>
      <c r="D184" s="96">
        <v>19665.13</v>
      </c>
      <c r="E184" s="96">
        <f t="shared" si="9"/>
        <v>80334.87</v>
      </c>
      <c r="F184" s="105">
        <f t="shared" si="8"/>
        <v>19.665130000000001</v>
      </c>
    </row>
    <row r="185" spans="1:6" ht="22.5" x14ac:dyDescent="0.2">
      <c r="A185" s="97" t="s">
        <v>198</v>
      </c>
      <c r="B185" s="98" t="s">
        <v>199</v>
      </c>
      <c r="C185" s="99">
        <v>100000</v>
      </c>
      <c r="D185" s="99">
        <v>19665.13</v>
      </c>
      <c r="E185" s="99">
        <f t="shared" si="9"/>
        <v>80334.87</v>
      </c>
      <c r="F185" s="106">
        <f t="shared" si="8"/>
        <v>19.665130000000001</v>
      </c>
    </row>
    <row r="186" spans="1:6" x14ac:dyDescent="0.2">
      <c r="A186" s="100" t="s">
        <v>54</v>
      </c>
      <c r="B186" s="101" t="s">
        <v>55</v>
      </c>
      <c r="C186" s="102">
        <v>0</v>
      </c>
      <c r="D186" s="102">
        <v>0</v>
      </c>
      <c r="E186" s="102">
        <f t="shared" si="9"/>
        <v>0</v>
      </c>
      <c r="F186" s="75" t="e">
        <f t="shared" si="8"/>
        <v>#DIV/0!</v>
      </c>
    </row>
    <row r="187" spans="1:6" x14ac:dyDescent="0.2">
      <c r="A187" s="100" t="s">
        <v>58</v>
      </c>
      <c r="B187" s="101" t="s">
        <v>59</v>
      </c>
      <c r="C187" s="102">
        <v>0</v>
      </c>
      <c r="D187" s="102">
        <v>0</v>
      </c>
      <c r="E187" s="102">
        <f t="shared" si="9"/>
        <v>0</v>
      </c>
      <c r="F187" s="75" t="e">
        <f t="shared" si="8"/>
        <v>#DIV/0!</v>
      </c>
    </row>
    <row r="188" spans="1:6" x14ac:dyDescent="0.2">
      <c r="A188" s="100" t="s">
        <v>60</v>
      </c>
      <c r="B188" s="101" t="s">
        <v>61</v>
      </c>
      <c r="C188" s="102">
        <v>0</v>
      </c>
      <c r="D188" s="102">
        <v>0</v>
      </c>
      <c r="E188" s="102">
        <f t="shared" si="9"/>
        <v>0</v>
      </c>
      <c r="F188" s="75" t="e">
        <f t="shared" si="8"/>
        <v>#DIV/0!</v>
      </c>
    </row>
    <row r="189" spans="1:6" x14ac:dyDescent="0.2">
      <c r="A189" s="100" t="s">
        <v>62</v>
      </c>
      <c r="B189" s="101" t="s">
        <v>63</v>
      </c>
      <c r="C189" s="102">
        <v>0</v>
      </c>
      <c r="D189" s="102">
        <v>0</v>
      </c>
      <c r="E189" s="102">
        <f t="shared" si="9"/>
        <v>0</v>
      </c>
      <c r="F189" s="75" t="e">
        <f t="shared" si="8"/>
        <v>#DIV/0!</v>
      </c>
    </row>
    <row r="190" spans="1:6" x14ac:dyDescent="0.2">
      <c r="A190" s="100" t="s">
        <v>66</v>
      </c>
      <c r="B190" s="101" t="s">
        <v>65</v>
      </c>
      <c r="C190" s="102">
        <v>0</v>
      </c>
      <c r="D190" s="102">
        <v>0</v>
      </c>
      <c r="E190" s="102">
        <f t="shared" si="9"/>
        <v>0</v>
      </c>
      <c r="F190" s="75" t="e">
        <f t="shared" si="8"/>
        <v>#DIV/0!</v>
      </c>
    </row>
    <row r="191" spans="1:6" x14ac:dyDescent="0.2">
      <c r="A191" s="100" t="s">
        <v>69</v>
      </c>
      <c r="B191" s="101" t="s">
        <v>70</v>
      </c>
      <c r="C191" s="102">
        <v>0</v>
      </c>
      <c r="D191" s="102">
        <v>0</v>
      </c>
      <c r="E191" s="102">
        <f t="shared" si="9"/>
        <v>0</v>
      </c>
      <c r="F191" s="75" t="e">
        <f t="shared" si="8"/>
        <v>#DIV/0!</v>
      </c>
    </row>
    <row r="192" spans="1:6" x14ac:dyDescent="0.2">
      <c r="A192" s="100" t="s">
        <v>71</v>
      </c>
      <c r="B192" s="101" t="s">
        <v>72</v>
      </c>
      <c r="C192" s="102">
        <v>97200</v>
      </c>
      <c r="D192" s="102">
        <v>19665.13</v>
      </c>
      <c r="E192" s="102">
        <f t="shared" si="9"/>
        <v>77534.87</v>
      </c>
      <c r="F192" s="75">
        <f t="shared" si="8"/>
        <v>20.23161522633745</v>
      </c>
    </row>
    <row r="193" spans="1:6" s="119" customFormat="1" x14ac:dyDescent="0.2">
      <c r="A193" s="100">
        <v>321</v>
      </c>
      <c r="B193" s="101" t="s">
        <v>74</v>
      </c>
      <c r="C193" s="102">
        <v>66000</v>
      </c>
      <c r="D193" s="102">
        <v>17738.2</v>
      </c>
      <c r="E193" s="102">
        <f t="shared" si="9"/>
        <v>48261.8</v>
      </c>
      <c r="F193" s="75">
        <f t="shared" si="8"/>
        <v>26.876060606060609</v>
      </c>
    </row>
    <row r="194" spans="1:6" s="119" customFormat="1" x14ac:dyDescent="0.2">
      <c r="A194" s="100">
        <v>3213</v>
      </c>
      <c r="B194" s="101" t="s">
        <v>80</v>
      </c>
      <c r="C194" s="102">
        <v>56000</v>
      </c>
      <c r="D194" s="102">
        <v>17738.2</v>
      </c>
      <c r="E194" s="102">
        <f t="shared" si="9"/>
        <v>38261.800000000003</v>
      </c>
      <c r="F194" s="75">
        <f t="shared" si="8"/>
        <v>31.675357142857148</v>
      </c>
    </row>
    <row r="195" spans="1:6" s="119" customFormat="1" x14ac:dyDescent="0.2">
      <c r="A195" s="100">
        <v>3211</v>
      </c>
      <c r="B195" s="101" t="s">
        <v>76</v>
      </c>
      <c r="C195" s="102">
        <v>10000</v>
      </c>
      <c r="D195" s="102">
        <v>0</v>
      </c>
      <c r="E195" s="102">
        <f t="shared" si="9"/>
        <v>10000</v>
      </c>
      <c r="F195" s="75">
        <f t="shared" si="8"/>
        <v>0</v>
      </c>
    </row>
    <row r="196" spans="1:6" s="119" customFormat="1" x14ac:dyDescent="0.2">
      <c r="A196" s="100">
        <v>322</v>
      </c>
      <c r="B196" s="101" t="s">
        <v>278</v>
      </c>
      <c r="C196" s="102">
        <v>7000</v>
      </c>
      <c r="D196" s="102">
        <v>0</v>
      </c>
      <c r="E196" s="102">
        <f t="shared" si="9"/>
        <v>7000</v>
      </c>
      <c r="F196" s="75">
        <f t="shared" si="8"/>
        <v>0</v>
      </c>
    </row>
    <row r="197" spans="1:6" s="119" customFormat="1" x14ac:dyDescent="0.2">
      <c r="A197" s="100">
        <v>3221</v>
      </c>
      <c r="B197" s="101" t="s">
        <v>86</v>
      </c>
      <c r="C197" s="102">
        <v>4000</v>
      </c>
      <c r="D197" s="102">
        <v>0</v>
      </c>
      <c r="E197" s="102">
        <f t="shared" si="9"/>
        <v>4000</v>
      </c>
      <c r="F197" s="75">
        <f t="shared" si="8"/>
        <v>0</v>
      </c>
    </row>
    <row r="198" spans="1:6" s="119" customFormat="1" x14ac:dyDescent="0.2">
      <c r="A198" s="100">
        <v>3222</v>
      </c>
      <c r="B198" s="101" t="s">
        <v>88</v>
      </c>
      <c r="C198" s="102">
        <v>3000</v>
      </c>
      <c r="D198" s="102">
        <v>0</v>
      </c>
      <c r="E198" s="102">
        <f t="shared" si="9"/>
        <v>3000</v>
      </c>
      <c r="F198" s="75">
        <f t="shared" si="8"/>
        <v>0</v>
      </c>
    </row>
    <row r="199" spans="1:6" s="119" customFormat="1" x14ac:dyDescent="0.2">
      <c r="A199" s="100">
        <v>3225</v>
      </c>
      <c r="B199" s="101" t="s">
        <v>94</v>
      </c>
      <c r="C199" s="102">
        <v>0</v>
      </c>
      <c r="D199" s="102">
        <v>0</v>
      </c>
      <c r="E199" s="102">
        <f t="shared" si="9"/>
        <v>0</v>
      </c>
      <c r="F199" s="75" t="e">
        <f t="shared" si="8"/>
        <v>#DIV/0!</v>
      </c>
    </row>
    <row r="200" spans="1:6" s="119" customFormat="1" x14ac:dyDescent="0.2">
      <c r="A200" s="100">
        <v>323</v>
      </c>
      <c r="B200" s="101" t="s">
        <v>98</v>
      </c>
      <c r="C200" s="102">
        <v>18500</v>
      </c>
      <c r="D200" s="102">
        <v>0</v>
      </c>
      <c r="E200" s="102">
        <f t="shared" si="9"/>
        <v>18500</v>
      </c>
      <c r="F200" s="75">
        <f t="shared" si="8"/>
        <v>0</v>
      </c>
    </row>
    <row r="201" spans="1:6" s="119" customFormat="1" x14ac:dyDescent="0.2">
      <c r="A201" s="100">
        <v>3231</v>
      </c>
      <c r="B201" s="101" t="s">
        <v>100</v>
      </c>
      <c r="C201" s="102">
        <v>3500</v>
      </c>
      <c r="D201" s="102">
        <v>0</v>
      </c>
      <c r="E201" s="102">
        <f t="shared" si="9"/>
        <v>3500</v>
      </c>
      <c r="F201" s="75">
        <f t="shared" si="8"/>
        <v>0</v>
      </c>
    </row>
    <row r="202" spans="1:6" x14ac:dyDescent="0.2">
      <c r="A202" s="100" t="s">
        <v>109</v>
      </c>
      <c r="B202" s="101" t="s">
        <v>110</v>
      </c>
      <c r="C202" s="102">
        <v>0</v>
      </c>
      <c r="D202" s="102">
        <v>0</v>
      </c>
      <c r="E202" s="102">
        <f t="shared" si="9"/>
        <v>0</v>
      </c>
      <c r="F202" s="75" t="s">
        <v>31</v>
      </c>
    </row>
    <row r="203" spans="1:6" x14ac:dyDescent="0.2">
      <c r="A203" s="100" t="s">
        <v>111</v>
      </c>
      <c r="B203" s="101" t="s">
        <v>112</v>
      </c>
      <c r="C203" s="102">
        <v>15000</v>
      </c>
      <c r="D203" s="102">
        <v>0</v>
      </c>
      <c r="E203" s="102">
        <f t="shared" si="9"/>
        <v>15000</v>
      </c>
      <c r="F203" s="75" t="s">
        <v>31</v>
      </c>
    </row>
    <row r="204" spans="1:6" s="119" customFormat="1" x14ac:dyDescent="0.2">
      <c r="A204" s="100">
        <v>329</v>
      </c>
      <c r="B204" s="101" t="s">
        <v>118</v>
      </c>
      <c r="C204" s="102">
        <v>5700</v>
      </c>
      <c r="D204" s="102">
        <v>1926.93</v>
      </c>
      <c r="E204" s="102">
        <f t="shared" si="9"/>
        <v>3773.0699999999997</v>
      </c>
      <c r="F204" s="75"/>
    </row>
    <row r="205" spans="1:6" s="119" customFormat="1" x14ac:dyDescent="0.2">
      <c r="A205" s="100">
        <v>3293</v>
      </c>
      <c r="B205" s="101" t="s">
        <v>124</v>
      </c>
      <c r="C205" s="102">
        <v>1700</v>
      </c>
      <c r="D205" s="102">
        <v>0</v>
      </c>
      <c r="E205" s="102">
        <f t="shared" si="9"/>
        <v>1700</v>
      </c>
      <c r="F205" s="75"/>
    </row>
    <row r="206" spans="1:6" x14ac:dyDescent="0.2">
      <c r="A206" s="100" t="s">
        <v>127</v>
      </c>
      <c r="B206" s="101" t="s">
        <v>128</v>
      </c>
      <c r="C206" s="102">
        <v>0</v>
      </c>
      <c r="D206" s="102">
        <v>0</v>
      </c>
      <c r="E206" s="102">
        <f t="shared" si="9"/>
        <v>0</v>
      </c>
      <c r="F206" s="75" t="e">
        <f t="shared" si="8"/>
        <v>#DIV/0!</v>
      </c>
    </row>
    <row r="207" spans="1:6" x14ac:dyDescent="0.2">
      <c r="A207" s="100" t="s">
        <v>129</v>
      </c>
      <c r="B207" s="101" t="s">
        <v>130</v>
      </c>
      <c r="C207" s="102">
        <v>0</v>
      </c>
      <c r="D207" s="102">
        <v>0</v>
      </c>
      <c r="E207" s="102">
        <f t="shared" si="9"/>
        <v>0</v>
      </c>
      <c r="F207" s="75" t="s">
        <v>31</v>
      </c>
    </row>
    <row r="208" spans="1:6" s="119" customFormat="1" x14ac:dyDescent="0.2">
      <c r="A208" s="100">
        <v>3299</v>
      </c>
      <c r="B208" s="101" t="s">
        <v>118</v>
      </c>
      <c r="C208" s="102">
        <v>4000</v>
      </c>
      <c r="D208" s="102">
        <v>1766.16</v>
      </c>
      <c r="E208" s="102">
        <f t="shared" si="9"/>
        <v>2233.84</v>
      </c>
      <c r="F208" s="75"/>
    </row>
    <row r="209" spans="1:6" x14ac:dyDescent="0.2">
      <c r="A209" s="100" t="s">
        <v>132</v>
      </c>
      <c r="B209" s="101" t="s">
        <v>133</v>
      </c>
      <c r="C209" s="102">
        <v>0</v>
      </c>
      <c r="D209" s="102">
        <v>0</v>
      </c>
      <c r="E209" s="102">
        <f t="shared" si="9"/>
        <v>0</v>
      </c>
      <c r="F209" s="75" t="s">
        <v>31</v>
      </c>
    </row>
    <row r="210" spans="1:6" x14ac:dyDescent="0.2">
      <c r="A210" s="100" t="s">
        <v>140</v>
      </c>
      <c r="B210" s="101" t="s">
        <v>141</v>
      </c>
      <c r="C210" s="102">
        <v>0</v>
      </c>
      <c r="D210" s="102">
        <v>0</v>
      </c>
      <c r="E210" s="102">
        <f t="shared" si="9"/>
        <v>0</v>
      </c>
      <c r="F210" s="75" t="s">
        <v>31</v>
      </c>
    </row>
    <row r="211" spans="1:6" x14ac:dyDescent="0.2">
      <c r="A211" s="100" t="s">
        <v>142</v>
      </c>
      <c r="B211" s="101" t="s">
        <v>143</v>
      </c>
      <c r="C211" s="102">
        <v>0</v>
      </c>
      <c r="D211" s="102">
        <v>0</v>
      </c>
      <c r="E211" s="102">
        <f t="shared" si="9"/>
        <v>0</v>
      </c>
      <c r="F211" s="75" t="s">
        <v>31</v>
      </c>
    </row>
    <row r="212" spans="1:6" s="119" customFormat="1" x14ac:dyDescent="0.2">
      <c r="A212" s="100">
        <v>36</v>
      </c>
      <c r="B212" s="101" t="s">
        <v>261</v>
      </c>
      <c r="C212" s="102">
        <v>2800</v>
      </c>
      <c r="D212" s="102">
        <v>0</v>
      </c>
      <c r="E212" s="102">
        <f t="shared" si="9"/>
        <v>2800</v>
      </c>
      <c r="F212" s="75"/>
    </row>
    <row r="213" spans="1:6" s="119" customFormat="1" x14ac:dyDescent="0.2">
      <c r="A213" s="100">
        <v>3681</v>
      </c>
      <c r="B213" s="101" t="s">
        <v>264</v>
      </c>
      <c r="C213" s="102">
        <v>2800</v>
      </c>
      <c r="D213" s="102">
        <v>0</v>
      </c>
      <c r="E213" s="102">
        <f t="shared" si="9"/>
        <v>2800</v>
      </c>
      <c r="F213" s="75"/>
    </row>
    <row r="214" spans="1:6" s="119" customFormat="1" ht="22.5" x14ac:dyDescent="0.2">
      <c r="A214" s="97" t="s">
        <v>200</v>
      </c>
      <c r="B214" s="98" t="s">
        <v>201</v>
      </c>
      <c r="C214" s="99">
        <v>0</v>
      </c>
      <c r="D214" s="99">
        <v>0</v>
      </c>
      <c r="E214" s="99">
        <v>0</v>
      </c>
      <c r="F214" s="106" t="s">
        <v>31</v>
      </c>
    </row>
    <row r="215" spans="1:6" s="125" customFormat="1" x14ac:dyDescent="0.2">
      <c r="A215" s="123">
        <v>42</v>
      </c>
      <c r="B215" s="124" t="s">
        <v>158</v>
      </c>
      <c r="C215" s="128">
        <v>0</v>
      </c>
      <c r="D215" s="128">
        <v>0</v>
      </c>
      <c r="E215" s="128">
        <v>0</v>
      </c>
      <c r="F215" s="129" t="s">
        <v>31</v>
      </c>
    </row>
    <row r="216" spans="1:6" s="125" customFormat="1" x14ac:dyDescent="0.2">
      <c r="A216" s="123">
        <v>4227</v>
      </c>
      <c r="B216" s="124" t="s">
        <v>170</v>
      </c>
      <c r="C216" s="128">
        <v>0</v>
      </c>
      <c r="D216" s="128">
        <v>0</v>
      </c>
      <c r="E216" s="128">
        <v>0</v>
      </c>
      <c r="F216" s="129" t="s">
        <v>31</v>
      </c>
    </row>
    <row r="217" spans="1:6" ht="22.5" x14ac:dyDescent="0.2">
      <c r="A217" s="97" t="s">
        <v>204</v>
      </c>
      <c r="B217" s="98" t="s">
        <v>205</v>
      </c>
      <c r="C217" s="99">
        <v>0</v>
      </c>
      <c r="D217" s="99">
        <v>0</v>
      </c>
      <c r="E217" s="99">
        <f t="shared" si="9"/>
        <v>0</v>
      </c>
      <c r="F217" s="106" t="e">
        <f t="shared" si="8"/>
        <v>#DIV/0!</v>
      </c>
    </row>
    <row r="218" spans="1:6" x14ac:dyDescent="0.2">
      <c r="A218" s="100" t="s">
        <v>144</v>
      </c>
      <c r="B218" s="101" t="s">
        <v>145</v>
      </c>
      <c r="C218" s="102">
        <v>0</v>
      </c>
      <c r="D218" s="102">
        <v>0</v>
      </c>
      <c r="E218" s="102">
        <f t="shared" si="9"/>
        <v>0</v>
      </c>
      <c r="F218" s="75" t="s">
        <v>31</v>
      </c>
    </row>
    <row r="219" spans="1:6" x14ac:dyDescent="0.2">
      <c r="A219" s="100" t="s">
        <v>149</v>
      </c>
      <c r="B219" s="101" t="s">
        <v>150</v>
      </c>
      <c r="C219" s="102">
        <v>0</v>
      </c>
      <c r="D219" s="102">
        <v>0</v>
      </c>
      <c r="E219" s="102">
        <f t="shared" si="9"/>
        <v>0</v>
      </c>
      <c r="F219" s="75" t="s">
        <v>31</v>
      </c>
    </row>
    <row r="220" spans="1:6" x14ac:dyDescent="0.2">
      <c r="A220" s="91" t="s">
        <v>237</v>
      </c>
      <c r="B220" s="92" t="s">
        <v>238</v>
      </c>
      <c r="C220" s="93">
        <v>0</v>
      </c>
      <c r="D220" s="93">
        <v>0</v>
      </c>
      <c r="E220" s="93">
        <f t="shared" si="9"/>
        <v>0</v>
      </c>
      <c r="F220" s="93" t="e">
        <f t="shared" si="8"/>
        <v>#DIV/0!</v>
      </c>
    </row>
    <row r="221" spans="1:6" x14ac:dyDescent="0.2">
      <c r="A221" s="94" t="s">
        <v>221</v>
      </c>
      <c r="B221" s="95" t="s">
        <v>222</v>
      </c>
      <c r="C221" s="96">
        <v>0</v>
      </c>
      <c r="D221" s="96">
        <v>0</v>
      </c>
      <c r="E221" s="96">
        <v>-11227.5</v>
      </c>
      <c r="F221" s="105" t="e">
        <f t="shared" si="8"/>
        <v>#DIV/0!</v>
      </c>
    </row>
    <row r="222" spans="1:6" ht="22.5" x14ac:dyDescent="0.2">
      <c r="A222" s="97" t="s">
        <v>200</v>
      </c>
      <c r="B222" s="98" t="s">
        <v>201</v>
      </c>
      <c r="C222" s="99">
        <v>0</v>
      </c>
      <c r="D222" s="99">
        <v>0</v>
      </c>
      <c r="E222" s="99">
        <v>-11227.5</v>
      </c>
      <c r="F222" s="106" t="e">
        <f t="shared" si="8"/>
        <v>#DIV/0!</v>
      </c>
    </row>
    <row r="223" spans="1:6" x14ac:dyDescent="0.2">
      <c r="A223" s="100" t="s">
        <v>157</v>
      </c>
      <c r="B223" s="101" t="s">
        <v>158</v>
      </c>
      <c r="C223" s="102">
        <v>0</v>
      </c>
      <c r="D223" s="102">
        <v>0</v>
      </c>
      <c r="E223" s="102">
        <v>-11227.5</v>
      </c>
      <c r="F223" s="75" t="e">
        <f t="shared" si="8"/>
        <v>#DIV/0!</v>
      </c>
    </row>
    <row r="224" spans="1:6" x14ac:dyDescent="0.2">
      <c r="A224" s="100" t="s">
        <v>169</v>
      </c>
      <c r="B224" s="101" t="s">
        <v>170</v>
      </c>
      <c r="C224" s="102">
        <v>0</v>
      </c>
      <c r="D224" s="102">
        <v>0</v>
      </c>
      <c r="E224" s="102">
        <v>-11227.5</v>
      </c>
      <c r="F224" s="75" t="e">
        <f t="shared" si="8"/>
        <v>#DIV/0!</v>
      </c>
    </row>
    <row r="225" spans="1:6" x14ac:dyDescent="0.2">
      <c r="A225" s="91" t="s">
        <v>190</v>
      </c>
      <c r="B225" s="92" t="s">
        <v>191</v>
      </c>
      <c r="C225" s="93">
        <v>1000</v>
      </c>
      <c r="D225" s="93">
        <v>979.27</v>
      </c>
      <c r="E225" s="93">
        <f t="shared" ref="E225:E226" si="10">C225-D225</f>
        <v>20.730000000000018</v>
      </c>
      <c r="F225" s="93">
        <f t="shared" si="8"/>
        <v>97.926999999999992</v>
      </c>
    </row>
    <row r="226" spans="1:6" x14ac:dyDescent="0.2">
      <c r="A226" s="94" t="s">
        <v>221</v>
      </c>
      <c r="B226" s="95" t="s">
        <v>222</v>
      </c>
      <c r="C226" s="96">
        <v>1000</v>
      </c>
      <c r="D226" s="96">
        <v>979.27</v>
      </c>
      <c r="E226" s="131">
        <f t="shared" si="10"/>
        <v>20.730000000000018</v>
      </c>
      <c r="F226" s="131">
        <f t="shared" si="8"/>
        <v>97.926999999999992</v>
      </c>
    </row>
    <row r="227" spans="1:6" ht="22.5" x14ac:dyDescent="0.2">
      <c r="A227" s="97" t="s">
        <v>206</v>
      </c>
      <c r="B227" s="98" t="s">
        <v>207</v>
      </c>
      <c r="C227" s="99">
        <v>1000</v>
      </c>
      <c r="D227" s="99">
        <v>979.27</v>
      </c>
      <c r="E227" s="99">
        <v>272.98</v>
      </c>
      <c r="F227" s="131">
        <f t="shared" si="8"/>
        <v>97.926999999999992</v>
      </c>
    </row>
    <row r="228" spans="1:6" s="119" customFormat="1" x14ac:dyDescent="0.2">
      <c r="A228" s="123">
        <v>32</v>
      </c>
      <c r="B228" s="124" t="s">
        <v>72</v>
      </c>
      <c r="C228" s="128">
        <v>1000</v>
      </c>
      <c r="D228" s="128">
        <v>979.27</v>
      </c>
      <c r="E228" s="128">
        <v>272.98</v>
      </c>
      <c r="F228" s="128">
        <f t="shared" si="8"/>
        <v>97.926999999999992</v>
      </c>
    </row>
    <row r="229" spans="1:6" s="119" customFormat="1" x14ac:dyDescent="0.2">
      <c r="A229" s="123">
        <v>3222</v>
      </c>
      <c r="B229" s="124" t="s">
        <v>88</v>
      </c>
      <c r="C229" s="128">
        <v>1000</v>
      </c>
      <c r="D229" s="128">
        <v>979.27</v>
      </c>
      <c r="E229" s="128">
        <v>272.98</v>
      </c>
      <c r="F229" s="128">
        <f t="shared" si="8"/>
        <v>97.926999999999992</v>
      </c>
    </row>
    <row r="230" spans="1:6" s="119" customFormat="1" ht="22.5" x14ac:dyDescent="0.2">
      <c r="A230" s="97" t="s">
        <v>198</v>
      </c>
      <c r="B230" s="98" t="s">
        <v>199</v>
      </c>
      <c r="C230" s="99">
        <v>0</v>
      </c>
      <c r="D230" s="99">
        <v>0</v>
      </c>
      <c r="E230" s="131">
        <v>272.98</v>
      </c>
      <c r="F230" s="131" t="e">
        <f t="shared" si="8"/>
        <v>#DIV/0!</v>
      </c>
    </row>
    <row r="231" spans="1:6" x14ac:dyDescent="0.2">
      <c r="A231" s="100" t="s">
        <v>71</v>
      </c>
      <c r="B231" s="101" t="s">
        <v>72</v>
      </c>
      <c r="C231" s="102">
        <v>0</v>
      </c>
      <c r="D231" s="102">
        <v>0</v>
      </c>
      <c r="E231" s="128">
        <v>272.98</v>
      </c>
      <c r="F231" s="128" t="e">
        <f t="shared" si="8"/>
        <v>#DIV/0!</v>
      </c>
    </row>
    <row r="232" spans="1:6" s="119" customFormat="1" x14ac:dyDescent="0.2">
      <c r="A232" s="100">
        <v>3211</v>
      </c>
      <c r="B232" s="101" t="s">
        <v>76</v>
      </c>
      <c r="C232" s="102">
        <v>0</v>
      </c>
      <c r="D232" s="102">
        <v>0</v>
      </c>
      <c r="E232" s="128">
        <v>272.98</v>
      </c>
      <c r="F232" s="128" t="e">
        <f t="shared" si="8"/>
        <v>#DIV/0!</v>
      </c>
    </row>
    <row r="233" spans="1:6" s="119" customFormat="1" x14ac:dyDescent="0.2">
      <c r="A233" s="100">
        <v>3221</v>
      </c>
      <c r="B233" s="101" t="s">
        <v>86</v>
      </c>
      <c r="C233" s="102">
        <v>0</v>
      </c>
      <c r="D233" s="102">
        <v>0</v>
      </c>
      <c r="E233" s="128">
        <v>272.98</v>
      </c>
      <c r="F233" s="128" t="e">
        <f t="shared" si="8"/>
        <v>#DIV/0!</v>
      </c>
    </row>
    <row r="234" spans="1:6" x14ac:dyDescent="0.2">
      <c r="A234" s="100" t="s">
        <v>87</v>
      </c>
      <c r="B234" s="101" t="s">
        <v>88</v>
      </c>
      <c r="C234" s="102">
        <v>0</v>
      </c>
      <c r="D234" s="102">
        <v>0</v>
      </c>
      <c r="E234" s="128">
        <v>272.98</v>
      </c>
      <c r="F234" s="128" t="e">
        <f t="shared" si="8"/>
        <v>#DIV/0!</v>
      </c>
    </row>
    <row r="235" spans="1:6" s="119" customFormat="1" x14ac:dyDescent="0.2">
      <c r="A235" s="100">
        <v>3231</v>
      </c>
      <c r="B235" s="101" t="s">
        <v>100</v>
      </c>
      <c r="C235" s="102">
        <v>0</v>
      </c>
      <c r="D235" s="102">
        <v>0</v>
      </c>
      <c r="E235" s="128">
        <v>272.98</v>
      </c>
      <c r="F235" s="128" t="e">
        <f t="shared" si="8"/>
        <v>#DIV/0!</v>
      </c>
    </row>
    <row r="236" spans="1:6" s="119" customFormat="1" x14ac:dyDescent="0.2">
      <c r="A236" s="100">
        <v>3237</v>
      </c>
      <c r="B236" s="101" t="s">
        <v>112</v>
      </c>
      <c r="C236" s="102">
        <v>0</v>
      </c>
      <c r="D236" s="102">
        <v>0</v>
      </c>
      <c r="E236" s="128">
        <v>272.98</v>
      </c>
      <c r="F236" s="128" t="e">
        <f t="shared" si="8"/>
        <v>#DIV/0!</v>
      </c>
    </row>
    <row r="237" spans="1:6" s="119" customFormat="1" x14ac:dyDescent="0.2">
      <c r="A237" s="100">
        <v>3293</v>
      </c>
      <c r="B237" s="101" t="s">
        <v>124</v>
      </c>
      <c r="C237" s="102">
        <v>0</v>
      </c>
      <c r="D237" s="102">
        <v>0</v>
      </c>
      <c r="E237" s="128">
        <v>272.98</v>
      </c>
      <c r="F237" s="128" t="e">
        <f t="shared" si="8"/>
        <v>#DIV/0!</v>
      </c>
    </row>
    <row r="238" spans="1:6" s="119" customFormat="1" x14ac:dyDescent="0.2">
      <c r="A238" s="100">
        <v>36</v>
      </c>
      <c r="B238" s="101" t="s">
        <v>261</v>
      </c>
      <c r="C238" s="102">
        <v>0</v>
      </c>
      <c r="D238" s="102">
        <v>0</v>
      </c>
      <c r="E238" s="128">
        <v>272.98</v>
      </c>
      <c r="F238" s="128" t="e">
        <f t="shared" si="8"/>
        <v>#DIV/0!</v>
      </c>
    </row>
    <row r="239" spans="1:6" s="119" customFormat="1" x14ac:dyDescent="0.2">
      <c r="A239" s="100">
        <v>3681</v>
      </c>
      <c r="B239" s="101" t="s">
        <v>264</v>
      </c>
      <c r="C239" s="102">
        <v>0</v>
      </c>
      <c r="D239" s="102">
        <v>0</v>
      </c>
      <c r="E239" s="128">
        <v>272.98</v>
      </c>
      <c r="F239" s="128" t="e">
        <f t="shared" si="8"/>
        <v>#DIV/0!</v>
      </c>
    </row>
    <row r="240" spans="1:6" x14ac:dyDescent="0.2">
      <c r="A240" s="88" t="s">
        <v>228</v>
      </c>
      <c r="B240" s="89" t="s">
        <v>193</v>
      </c>
      <c r="C240" s="90">
        <v>100</v>
      </c>
      <c r="D240" s="90">
        <v>212.45</v>
      </c>
      <c r="E240" s="90">
        <f t="shared" ref="E240" si="11">C240-D240</f>
        <v>-112.44999999999999</v>
      </c>
      <c r="F240" s="103">
        <f t="shared" si="8"/>
        <v>212.45</v>
      </c>
    </row>
    <row r="241" spans="1:6" x14ac:dyDescent="0.2">
      <c r="A241" s="91" t="s">
        <v>192</v>
      </c>
      <c r="B241" s="92" t="s">
        <v>193</v>
      </c>
      <c r="C241" s="93">
        <v>100</v>
      </c>
      <c r="D241" s="93">
        <v>212.45</v>
      </c>
      <c r="E241" s="93">
        <v>300</v>
      </c>
      <c r="F241" s="104">
        <f t="shared" si="8"/>
        <v>212.45</v>
      </c>
    </row>
    <row r="242" spans="1:6" x14ac:dyDescent="0.2">
      <c r="A242" s="94" t="s">
        <v>221</v>
      </c>
      <c r="B242" s="95" t="s">
        <v>222</v>
      </c>
      <c r="C242" s="96">
        <v>100</v>
      </c>
      <c r="D242" s="96">
        <v>212.45</v>
      </c>
      <c r="E242" s="96">
        <v>300</v>
      </c>
      <c r="F242" s="105">
        <f t="shared" si="8"/>
        <v>212.45</v>
      </c>
    </row>
    <row r="243" spans="1:6" ht="22.5" x14ac:dyDescent="0.2">
      <c r="A243" s="97" t="s">
        <v>202</v>
      </c>
      <c r="B243" s="98" t="s">
        <v>203</v>
      </c>
      <c r="C243" s="99">
        <v>100</v>
      </c>
      <c r="D243" s="99">
        <v>212.45</v>
      </c>
      <c r="E243" s="99">
        <v>300</v>
      </c>
      <c r="F243" s="106">
        <f t="shared" si="8"/>
        <v>212.45</v>
      </c>
    </row>
    <row r="244" spans="1:6" x14ac:dyDescent="0.2">
      <c r="A244" s="100" t="s">
        <v>71</v>
      </c>
      <c r="B244" s="101" t="s">
        <v>72</v>
      </c>
      <c r="C244" s="102">
        <v>100</v>
      </c>
      <c r="D244" s="102">
        <v>212.45</v>
      </c>
      <c r="E244" s="102">
        <v>300</v>
      </c>
      <c r="F244" s="75">
        <f t="shared" si="8"/>
        <v>212.45</v>
      </c>
    </row>
    <row r="245" spans="1:6" s="119" customFormat="1" x14ac:dyDescent="0.2">
      <c r="A245" s="100">
        <v>3211</v>
      </c>
      <c r="B245" s="101" t="s">
        <v>76</v>
      </c>
      <c r="C245" s="102">
        <v>100</v>
      </c>
      <c r="D245" s="102">
        <v>212.45</v>
      </c>
      <c r="E245" s="102"/>
      <c r="F245" s="75"/>
    </row>
    <row r="246" spans="1:6" x14ac:dyDescent="0.2">
      <c r="A246" s="100" t="s">
        <v>115</v>
      </c>
      <c r="B246" s="101" t="s">
        <v>116</v>
      </c>
      <c r="C246" s="102">
        <v>0</v>
      </c>
      <c r="D246" s="102"/>
      <c r="E246" s="102">
        <v>300</v>
      </c>
      <c r="F246" s="75" t="e">
        <f t="shared" si="8"/>
        <v>#DIV/0!</v>
      </c>
    </row>
  </sheetData>
  <mergeCells count="5">
    <mergeCell ref="A9:F9"/>
    <mergeCell ref="A2:B3"/>
    <mergeCell ref="D3:D4"/>
    <mergeCell ref="A4:B5"/>
    <mergeCell ref="A6:B6"/>
  </mergeCells>
  <phoneticPr fontId="24" type="noConversion"/>
  <pageMargins left="0" right="0" top="0" bottom="0.39375000000000004" header="0" footer="0"/>
  <pageSetup paperSize="9" orientation="landscape" r:id="rId1"/>
  <headerFooter alignWithMargins="0"/>
  <ignoredErrors>
    <ignoredError sqref="A246 A39:A89 A92:A96 A99 A101 A106:A107 A109 A111:A117 A120 A148:A176 A209:A211 A231 A234 A217:A227 A20:A22 A28:A30 A178:A182 A24 A26 A184:A192 A202:A203 A206:A207 A240:A244 A122:A146" numberStoredAsText="1"/>
    <ignoredError sqref="F12:F21 F62:F64 F76:F81 F148:F153 F182:F192 E240:F240 E39:E89 F86:F89 E92:F96 E115:E117 E148:E176 E209:E211 F225 E217:E225 E12:E22 E28:E30 E178:E192 E227 E246:F246 F241 E24 E26 E202:E203 E206:E207 E242:F244 E122:F146" unlockedFormula="1"/>
    <ignoredError sqref="F206 F39:F54 F66:F72 F83:F84 F155:F163 F56:F57 F59:F61 F75 F165:F171 F178:F179 F217 F220:F224 F115:F117 F174:F176 F22 F28:F30 F24 F26" evalError="1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118"/>
  <sheetViews>
    <sheetView view="pageLayout" topLeftCell="A82" zoomScaleNormal="100" workbookViewId="0">
      <selection activeCell="B120" sqref="B120"/>
    </sheetView>
  </sheetViews>
  <sheetFormatPr defaultRowHeight="12.75" x14ac:dyDescent="0.2"/>
  <cols>
    <col min="1" max="1" width="5" style="118" customWidth="1"/>
    <col min="2" max="2" width="72.7109375" style="118" customWidth="1"/>
    <col min="3" max="6" width="11.5703125" style="118" customWidth="1"/>
    <col min="7" max="8" width="11.140625" style="66" customWidth="1"/>
    <col min="9" max="16384" width="9.140625" style="118"/>
  </cols>
  <sheetData>
    <row r="1" spans="1:21" ht="12.75" customHeight="1" x14ac:dyDescent="0.2">
      <c r="A1" s="136" t="s">
        <v>247</v>
      </c>
      <c r="B1" s="137"/>
    </row>
    <row r="2" spans="1:21" x14ac:dyDescent="0.2">
      <c r="A2" s="137"/>
      <c r="B2" s="137"/>
      <c r="E2" s="144"/>
    </row>
    <row r="3" spans="1:21" ht="12.75" customHeight="1" x14ac:dyDescent="0.2">
      <c r="A3" s="136" t="s">
        <v>248</v>
      </c>
      <c r="B3" s="137"/>
      <c r="E3" s="144"/>
    </row>
    <row r="4" spans="1:21" x14ac:dyDescent="0.2">
      <c r="A4" s="137"/>
      <c r="B4" s="137"/>
    </row>
    <row r="5" spans="1:21" ht="12.75" customHeight="1" x14ac:dyDescent="0.2">
      <c r="A5" s="136" t="s">
        <v>249</v>
      </c>
      <c r="B5" s="137"/>
    </row>
    <row r="7" spans="1:21" x14ac:dyDescent="0.2">
      <c r="D7" s="144"/>
      <c r="E7" s="144"/>
    </row>
    <row r="8" spans="1:21" ht="30" customHeight="1" x14ac:dyDescent="0.2">
      <c r="A8" s="143" t="s">
        <v>246</v>
      </c>
      <c r="B8" s="143"/>
      <c r="C8" s="143"/>
      <c r="D8" s="143"/>
      <c r="E8" s="143"/>
      <c r="F8" s="143"/>
      <c r="G8" s="143"/>
      <c r="H8" s="143"/>
    </row>
    <row r="9" spans="1:21" ht="48" customHeight="1" x14ac:dyDescent="0.2">
      <c r="A9" s="134" t="s">
        <v>0</v>
      </c>
      <c r="B9" s="142"/>
      <c r="C9" s="117" t="s">
        <v>270</v>
      </c>
      <c r="D9" s="117" t="s">
        <v>254</v>
      </c>
      <c r="E9" s="117" t="s">
        <v>1</v>
      </c>
      <c r="F9" s="117" t="s">
        <v>2</v>
      </c>
      <c r="G9" s="40" t="s">
        <v>255</v>
      </c>
      <c r="H9" s="40" t="s">
        <v>256</v>
      </c>
    </row>
    <row r="10" spans="1:21" x14ac:dyDescent="0.2">
      <c r="A10" s="117" t="s">
        <v>3</v>
      </c>
      <c r="B10" s="117" t="s">
        <v>4</v>
      </c>
      <c r="C10" s="117" t="s">
        <v>14</v>
      </c>
      <c r="D10" s="117" t="s">
        <v>5</v>
      </c>
      <c r="E10" s="117" t="s">
        <v>15</v>
      </c>
      <c r="F10" s="117" t="s">
        <v>16</v>
      </c>
      <c r="G10" s="7" t="s">
        <v>17</v>
      </c>
      <c r="H10" s="7" t="s">
        <v>18</v>
      </c>
    </row>
    <row r="11" spans="1:21" ht="13.5" customHeight="1" x14ac:dyDescent="0.2">
      <c r="A11" s="8"/>
      <c r="B11" s="8" t="s">
        <v>6</v>
      </c>
      <c r="C11" s="9">
        <f>SUM(C13+C22+C26+C29+C34+C40)</f>
        <v>464545.67</v>
      </c>
      <c r="D11" s="9">
        <v>1283150</v>
      </c>
      <c r="E11" s="9">
        <v>612917.81000000006</v>
      </c>
      <c r="F11" s="9">
        <f>D11-E11</f>
        <v>670232.18999999994</v>
      </c>
      <c r="G11" s="70">
        <f>E11/C11*100</f>
        <v>131.93919340589269</v>
      </c>
      <c r="H11" s="70">
        <f>E11/D11*100</f>
        <v>47.766653158243386</v>
      </c>
    </row>
    <row r="12" spans="1:21" ht="12.75" customHeight="1" x14ac:dyDescent="0.2">
      <c r="A12" s="10" t="s">
        <v>7</v>
      </c>
      <c r="B12" s="10" t="s">
        <v>8</v>
      </c>
      <c r="C12" s="11">
        <v>465198.25</v>
      </c>
      <c r="D12" s="11">
        <v>1283150</v>
      </c>
      <c r="E12" s="11">
        <v>612917.81000000006</v>
      </c>
      <c r="F12" s="11">
        <f>D12-E12</f>
        <v>670232.18999999994</v>
      </c>
      <c r="G12" s="67">
        <f>E12/C12*100</f>
        <v>131.7541091351913</v>
      </c>
      <c r="H12" s="67">
        <f>E12/D12*100</f>
        <v>47.766653158243386</v>
      </c>
    </row>
    <row r="13" spans="1:21" ht="12.75" customHeight="1" x14ac:dyDescent="0.2">
      <c r="A13" s="10" t="s">
        <v>19</v>
      </c>
      <c r="B13" s="10" t="s">
        <v>20</v>
      </c>
      <c r="C13" s="11">
        <v>373523.49</v>
      </c>
      <c r="D13" s="11">
        <v>890700</v>
      </c>
      <c r="E13" s="11">
        <v>414825.03</v>
      </c>
      <c r="F13" s="11">
        <f t="shared" ref="F13:F43" si="0">D13-E13</f>
        <v>475874.97</v>
      </c>
      <c r="G13" s="67">
        <f t="shared" ref="G13:G43" si="1">E13/C13*100</f>
        <v>111.05728049392557</v>
      </c>
      <c r="H13" s="67">
        <f t="shared" ref="H13:H43" si="2">E13/D13*100</f>
        <v>46.572923543280567</v>
      </c>
    </row>
    <row r="14" spans="1:21" ht="12.75" customHeight="1" x14ac:dyDescent="0.2">
      <c r="A14" s="10" t="s">
        <v>233</v>
      </c>
      <c r="B14" s="10" t="s">
        <v>234</v>
      </c>
      <c r="C14" s="11">
        <v>0</v>
      </c>
      <c r="D14" s="11">
        <v>0</v>
      </c>
      <c r="E14" s="11">
        <v>0</v>
      </c>
      <c r="F14" s="11">
        <f t="shared" si="0"/>
        <v>0</v>
      </c>
      <c r="G14" s="67" t="e">
        <f t="shared" si="1"/>
        <v>#DIV/0!</v>
      </c>
      <c r="H14" s="67" t="e">
        <f t="shared" si="2"/>
        <v>#DIV/0!</v>
      </c>
    </row>
    <row r="15" spans="1:21" ht="12.75" customHeight="1" x14ac:dyDescent="0.2">
      <c r="A15" s="10" t="s">
        <v>235</v>
      </c>
      <c r="B15" s="10" t="s">
        <v>236</v>
      </c>
      <c r="C15" s="11">
        <v>0</v>
      </c>
      <c r="D15" s="11">
        <v>0</v>
      </c>
      <c r="E15" s="11">
        <v>0</v>
      </c>
      <c r="F15" s="11">
        <f t="shared" si="0"/>
        <v>0</v>
      </c>
      <c r="G15" s="67" t="e">
        <f t="shared" si="1"/>
        <v>#DIV/0!</v>
      </c>
      <c r="H15" s="67" t="e">
        <f t="shared" si="2"/>
        <v>#DIV/0!</v>
      </c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</row>
    <row r="16" spans="1:21" ht="12.75" customHeight="1" x14ac:dyDescent="0.2">
      <c r="A16" s="10" t="s">
        <v>21</v>
      </c>
      <c r="B16" s="10" t="s">
        <v>22</v>
      </c>
      <c r="C16" s="11">
        <v>333234.49</v>
      </c>
      <c r="D16" s="11">
        <v>789700</v>
      </c>
      <c r="E16" s="11">
        <v>382414.36</v>
      </c>
      <c r="F16" s="11">
        <f t="shared" si="0"/>
        <v>407285.64</v>
      </c>
      <c r="G16" s="67">
        <f t="shared" si="1"/>
        <v>114.75833728975653</v>
      </c>
      <c r="H16" s="67">
        <f t="shared" si="2"/>
        <v>48.42527035583133</v>
      </c>
    </row>
    <row r="17" spans="1:9" ht="12.75" customHeight="1" x14ac:dyDescent="0.2">
      <c r="A17" s="10" t="s">
        <v>23</v>
      </c>
      <c r="B17" s="10" t="s">
        <v>24</v>
      </c>
      <c r="C17" s="11">
        <v>333234.49</v>
      </c>
      <c r="D17" s="11">
        <v>789700</v>
      </c>
      <c r="E17" s="11">
        <v>382414.36</v>
      </c>
      <c r="F17" s="11">
        <f t="shared" si="0"/>
        <v>407285.64</v>
      </c>
      <c r="G17" s="67">
        <f t="shared" si="1"/>
        <v>114.75833728975653</v>
      </c>
      <c r="H17" s="67">
        <f t="shared" si="2"/>
        <v>48.42527035583133</v>
      </c>
    </row>
    <row r="18" spans="1:9" s="127" customFormat="1" ht="12.75" customHeight="1" x14ac:dyDescent="0.2">
      <c r="A18" s="10">
        <v>638</v>
      </c>
      <c r="B18" s="10" t="s">
        <v>265</v>
      </c>
      <c r="C18" s="11">
        <v>39860</v>
      </c>
      <c r="D18" s="11">
        <v>100000</v>
      </c>
      <c r="E18" s="11">
        <v>32000</v>
      </c>
      <c r="F18" s="11">
        <f t="shared" si="0"/>
        <v>68000</v>
      </c>
      <c r="G18" s="67">
        <f t="shared" si="1"/>
        <v>80.280983442047159</v>
      </c>
      <c r="H18" s="67">
        <f t="shared" si="2"/>
        <v>32</v>
      </c>
      <c r="I18" s="132"/>
    </row>
    <row r="19" spans="1:9" s="127" customFormat="1" ht="12.75" customHeight="1" x14ac:dyDescent="0.2">
      <c r="A19" s="10">
        <v>6381</v>
      </c>
      <c r="B19" s="10" t="s">
        <v>265</v>
      </c>
      <c r="C19" s="11">
        <v>39860</v>
      </c>
      <c r="D19" s="11">
        <v>100000</v>
      </c>
      <c r="E19" s="11">
        <v>32000</v>
      </c>
      <c r="F19" s="11">
        <f t="shared" si="0"/>
        <v>68000</v>
      </c>
      <c r="G19" s="67">
        <f t="shared" si="1"/>
        <v>80.280983442047159</v>
      </c>
      <c r="H19" s="67">
        <f t="shared" si="2"/>
        <v>32</v>
      </c>
    </row>
    <row r="20" spans="1:9" ht="12.75" customHeight="1" x14ac:dyDescent="0.2">
      <c r="A20" s="10" t="s">
        <v>25</v>
      </c>
      <c r="B20" s="10" t="s">
        <v>26</v>
      </c>
      <c r="C20" s="11">
        <v>429</v>
      </c>
      <c r="D20" s="11">
        <v>1000</v>
      </c>
      <c r="E20" s="11">
        <v>410.67</v>
      </c>
      <c r="F20" s="11">
        <f t="shared" si="0"/>
        <v>589.32999999999993</v>
      </c>
      <c r="G20" s="67">
        <f t="shared" si="1"/>
        <v>95.727272727272734</v>
      </c>
      <c r="H20" s="67">
        <f t="shared" si="2"/>
        <v>41.067</v>
      </c>
    </row>
    <row r="21" spans="1:9" ht="12.75" customHeight="1" x14ac:dyDescent="0.2">
      <c r="A21" s="10" t="s">
        <v>27</v>
      </c>
      <c r="B21" s="10" t="s">
        <v>28</v>
      </c>
      <c r="C21" s="11">
        <v>429</v>
      </c>
      <c r="D21" s="11">
        <v>1000</v>
      </c>
      <c r="E21" s="11">
        <v>410.67</v>
      </c>
      <c r="F21" s="11">
        <f t="shared" si="0"/>
        <v>589.32999999999993</v>
      </c>
      <c r="G21" s="67">
        <f t="shared" si="1"/>
        <v>95.727272727272734</v>
      </c>
      <c r="H21" s="67">
        <f t="shared" si="2"/>
        <v>41.067</v>
      </c>
    </row>
    <row r="22" spans="1:9" ht="12.75" customHeight="1" x14ac:dyDescent="0.2">
      <c r="A22" s="10" t="s">
        <v>29</v>
      </c>
      <c r="B22" s="10" t="s">
        <v>30</v>
      </c>
      <c r="C22" s="11">
        <v>0</v>
      </c>
      <c r="D22" s="13">
        <v>0</v>
      </c>
      <c r="E22" s="11">
        <v>0</v>
      </c>
      <c r="F22" s="11">
        <f t="shared" si="0"/>
        <v>0</v>
      </c>
      <c r="G22" s="67" t="e">
        <f t="shared" si="1"/>
        <v>#DIV/0!</v>
      </c>
      <c r="H22" s="67" t="e">
        <f t="shared" si="2"/>
        <v>#DIV/0!</v>
      </c>
    </row>
    <row r="23" spans="1:9" ht="12.75" customHeight="1" x14ac:dyDescent="0.2">
      <c r="A23" s="10" t="s">
        <v>32</v>
      </c>
      <c r="B23" s="10" t="s">
        <v>33</v>
      </c>
      <c r="C23" s="11">
        <v>0</v>
      </c>
      <c r="D23" s="11">
        <v>0</v>
      </c>
      <c r="E23" s="11">
        <v>0</v>
      </c>
      <c r="F23" s="11">
        <f t="shared" si="0"/>
        <v>0</v>
      </c>
      <c r="G23" s="67" t="e">
        <f t="shared" si="1"/>
        <v>#DIV/0!</v>
      </c>
      <c r="H23" s="67" t="e">
        <f t="shared" si="2"/>
        <v>#DIV/0!</v>
      </c>
    </row>
    <row r="24" spans="1:9" ht="12.75" customHeight="1" x14ac:dyDescent="0.2">
      <c r="A24" s="10" t="s">
        <v>34</v>
      </c>
      <c r="B24" s="10" t="s">
        <v>35</v>
      </c>
      <c r="C24" s="11">
        <v>0</v>
      </c>
      <c r="D24" s="11">
        <v>0</v>
      </c>
      <c r="E24" s="11">
        <v>0</v>
      </c>
      <c r="F24" s="11">
        <f t="shared" si="0"/>
        <v>0</v>
      </c>
      <c r="G24" s="67" t="e">
        <f t="shared" si="1"/>
        <v>#DIV/0!</v>
      </c>
      <c r="H24" s="67" t="e">
        <f t="shared" si="2"/>
        <v>#DIV/0!</v>
      </c>
    </row>
    <row r="25" spans="1:9" ht="12.75" customHeight="1" x14ac:dyDescent="0.2">
      <c r="A25" s="10" t="s">
        <v>36</v>
      </c>
      <c r="B25" s="10" t="s">
        <v>37</v>
      </c>
      <c r="C25" s="11">
        <v>0</v>
      </c>
      <c r="D25" s="11">
        <v>0</v>
      </c>
      <c r="E25" s="11">
        <v>0</v>
      </c>
      <c r="F25" s="11">
        <f t="shared" si="0"/>
        <v>0</v>
      </c>
      <c r="G25" s="67" t="e">
        <f t="shared" si="1"/>
        <v>#DIV/0!</v>
      </c>
      <c r="H25" s="67" t="e">
        <f t="shared" si="2"/>
        <v>#DIV/0!</v>
      </c>
    </row>
    <row r="26" spans="1:9" ht="12.75" customHeight="1" x14ac:dyDescent="0.2">
      <c r="A26" s="10" t="s">
        <v>38</v>
      </c>
      <c r="B26" s="10" t="s">
        <v>39</v>
      </c>
      <c r="C26" s="11">
        <v>69502.179999999993</v>
      </c>
      <c r="D26" s="11">
        <v>117950</v>
      </c>
      <c r="E26" s="11">
        <v>60140.81</v>
      </c>
      <c r="F26" s="11">
        <f t="shared" si="0"/>
        <v>57809.19</v>
      </c>
      <c r="G26" s="67">
        <f t="shared" si="1"/>
        <v>86.530825364038947</v>
      </c>
      <c r="H26" s="67">
        <f t="shared" si="2"/>
        <v>50.988393387028395</v>
      </c>
    </row>
    <row r="27" spans="1:9" ht="12.75" customHeight="1" x14ac:dyDescent="0.2">
      <c r="A27" s="10" t="s">
        <v>40</v>
      </c>
      <c r="B27" s="10" t="s">
        <v>41</v>
      </c>
      <c r="C27" s="11">
        <v>69502.179999999993</v>
      </c>
      <c r="D27" s="11">
        <v>117950</v>
      </c>
      <c r="E27" s="11">
        <v>60140.81</v>
      </c>
      <c r="F27" s="11">
        <f t="shared" si="0"/>
        <v>57809.19</v>
      </c>
      <c r="G27" s="67">
        <f t="shared" si="1"/>
        <v>86.530825364038947</v>
      </c>
      <c r="H27" s="67">
        <f t="shared" si="2"/>
        <v>50.988393387028395</v>
      </c>
    </row>
    <row r="28" spans="1:9" ht="12.75" customHeight="1" x14ac:dyDescent="0.2">
      <c r="A28" s="10" t="s">
        <v>42</v>
      </c>
      <c r="B28" s="10" t="s">
        <v>43</v>
      </c>
      <c r="C28" s="11">
        <v>69502.179999999993</v>
      </c>
      <c r="D28" s="11">
        <v>117950</v>
      </c>
      <c r="E28" s="11">
        <v>60140.81</v>
      </c>
      <c r="F28" s="11">
        <f t="shared" si="0"/>
        <v>57809.19</v>
      </c>
      <c r="G28" s="67">
        <f t="shared" si="1"/>
        <v>86.530825364038947</v>
      </c>
      <c r="H28" s="67">
        <f t="shared" si="2"/>
        <v>50.988393387028395</v>
      </c>
    </row>
    <row r="29" spans="1:9" ht="12.75" customHeight="1" x14ac:dyDescent="0.2">
      <c r="A29" s="10" t="s">
        <v>44</v>
      </c>
      <c r="B29" s="10" t="s">
        <v>45</v>
      </c>
      <c r="C29" s="11">
        <v>21520</v>
      </c>
      <c r="D29" s="11">
        <v>50100</v>
      </c>
      <c r="E29" s="11">
        <v>33187.550000000003</v>
      </c>
      <c r="F29" s="11">
        <f t="shared" si="0"/>
        <v>16912.449999999997</v>
      </c>
      <c r="G29" s="67">
        <f t="shared" si="1"/>
        <v>154.21723977695169</v>
      </c>
      <c r="H29" s="67">
        <f t="shared" si="2"/>
        <v>66.242614770459085</v>
      </c>
    </row>
    <row r="30" spans="1:9" ht="12.75" customHeight="1" x14ac:dyDescent="0.2">
      <c r="A30" s="10" t="s">
        <v>46</v>
      </c>
      <c r="B30" s="10" t="s">
        <v>47</v>
      </c>
      <c r="C30" s="11">
        <v>21520</v>
      </c>
      <c r="D30" s="11">
        <v>50000</v>
      </c>
      <c r="E30" s="11">
        <v>9600</v>
      </c>
      <c r="F30" s="11">
        <f t="shared" si="0"/>
        <v>40400</v>
      </c>
      <c r="G30" s="67">
        <f t="shared" si="1"/>
        <v>44.609665427509292</v>
      </c>
      <c r="H30" s="67">
        <f t="shared" si="2"/>
        <v>19.2</v>
      </c>
    </row>
    <row r="31" spans="1:9" ht="12.75" customHeight="1" x14ac:dyDescent="0.2">
      <c r="A31" s="12" t="s">
        <v>48</v>
      </c>
      <c r="B31" s="12" t="s">
        <v>49</v>
      </c>
      <c r="C31" s="11">
        <v>21520</v>
      </c>
      <c r="D31" s="11">
        <v>50000</v>
      </c>
      <c r="E31" s="11">
        <v>9600</v>
      </c>
      <c r="F31" s="11">
        <f t="shared" si="0"/>
        <v>40400</v>
      </c>
      <c r="G31" s="67">
        <f t="shared" si="1"/>
        <v>44.609665427509292</v>
      </c>
      <c r="H31" s="67">
        <f t="shared" si="2"/>
        <v>19.2</v>
      </c>
    </row>
    <row r="32" spans="1:9" ht="12.75" customHeight="1" x14ac:dyDescent="0.2">
      <c r="A32" s="12" t="s">
        <v>50</v>
      </c>
      <c r="B32" s="12" t="s">
        <v>51</v>
      </c>
      <c r="C32" s="13">
        <v>0</v>
      </c>
      <c r="D32" s="13">
        <v>100</v>
      </c>
      <c r="E32" s="11">
        <v>212.45</v>
      </c>
      <c r="F32" s="11">
        <f t="shared" si="0"/>
        <v>-112.44999999999999</v>
      </c>
      <c r="G32" s="67" t="e">
        <f t="shared" si="1"/>
        <v>#DIV/0!</v>
      </c>
      <c r="H32" s="67">
        <f t="shared" si="2"/>
        <v>212.45</v>
      </c>
    </row>
    <row r="33" spans="1:8" x14ac:dyDescent="0.2">
      <c r="A33" s="12" t="s">
        <v>52</v>
      </c>
      <c r="B33" s="12" t="s">
        <v>53</v>
      </c>
      <c r="C33" s="13">
        <v>0</v>
      </c>
      <c r="D33" s="13">
        <v>100</v>
      </c>
      <c r="E33" s="11">
        <v>212.45</v>
      </c>
      <c r="F33" s="11">
        <f t="shared" si="0"/>
        <v>-112.44999999999999</v>
      </c>
      <c r="G33" s="67" t="e">
        <f t="shared" si="1"/>
        <v>#DIV/0!</v>
      </c>
      <c r="H33" s="67">
        <f t="shared" si="2"/>
        <v>212.45</v>
      </c>
    </row>
    <row r="34" spans="1:8" x14ac:dyDescent="0.2">
      <c r="A34" s="63">
        <v>67</v>
      </c>
      <c r="B34" s="63" t="s">
        <v>239</v>
      </c>
      <c r="C34" s="13">
        <v>0</v>
      </c>
      <c r="D34" s="11">
        <v>222900</v>
      </c>
      <c r="E34" s="11">
        <v>103771.94</v>
      </c>
      <c r="F34" s="11">
        <f t="shared" si="0"/>
        <v>119128.06</v>
      </c>
      <c r="G34" s="67" t="e">
        <f t="shared" si="1"/>
        <v>#DIV/0!</v>
      </c>
      <c r="H34" s="67">
        <f t="shared" si="2"/>
        <v>46.555379093764024</v>
      </c>
    </row>
    <row r="35" spans="1:8" x14ac:dyDescent="0.2">
      <c r="A35" s="63">
        <v>671</v>
      </c>
      <c r="B35" s="63" t="s">
        <v>240</v>
      </c>
      <c r="C35" s="64">
        <v>0</v>
      </c>
      <c r="D35" s="11">
        <v>222900</v>
      </c>
      <c r="E35" s="11">
        <v>103771.94</v>
      </c>
      <c r="F35" s="11">
        <f t="shared" si="0"/>
        <v>119128.06</v>
      </c>
      <c r="G35" s="67" t="e">
        <f t="shared" si="1"/>
        <v>#DIV/0!</v>
      </c>
      <c r="H35" s="67">
        <f t="shared" si="2"/>
        <v>46.555379093764024</v>
      </c>
    </row>
    <row r="36" spans="1:8" x14ac:dyDescent="0.2">
      <c r="A36" s="65">
        <v>6711</v>
      </c>
      <c r="B36" s="63" t="s">
        <v>241</v>
      </c>
      <c r="C36" s="18">
        <v>0</v>
      </c>
      <c r="D36" s="11">
        <v>209800</v>
      </c>
      <c r="E36" s="11">
        <v>99665.69</v>
      </c>
      <c r="F36" s="11">
        <f t="shared" si="0"/>
        <v>110134.31</v>
      </c>
      <c r="G36" s="67" t="e">
        <f t="shared" si="1"/>
        <v>#DIV/0!</v>
      </c>
      <c r="H36" s="67">
        <f t="shared" si="2"/>
        <v>47.505095328884657</v>
      </c>
    </row>
    <row r="37" spans="1:8" x14ac:dyDescent="0.2">
      <c r="A37" s="65">
        <v>6712</v>
      </c>
      <c r="B37" s="63" t="s">
        <v>242</v>
      </c>
      <c r="C37" s="18">
        <v>0</v>
      </c>
      <c r="D37" s="11">
        <v>13100</v>
      </c>
      <c r="E37" s="13">
        <v>4106.25</v>
      </c>
      <c r="F37" s="11">
        <f t="shared" si="0"/>
        <v>8993.75</v>
      </c>
      <c r="G37" s="67" t="e">
        <f t="shared" si="1"/>
        <v>#DIV/0!</v>
      </c>
      <c r="H37" s="67">
        <f t="shared" si="2"/>
        <v>31.345419847328245</v>
      </c>
    </row>
    <row r="38" spans="1:8" s="130" customFormat="1" x14ac:dyDescent="0.2">
      <c r="A38" s="65">
        <v>68</v>
      </c>
      <c r="B38" s="63" t="s">
        <v>251</v>
      </c>
      <c r="C38" s="18">
        <v>652.58000000000004</v>
      </c>
      <c r="D38" s="11">
        <v>1500</v>
      </c>
      <c r="E38" s="13">
        <v>992.48</v>
      </c>
      <c r="F38" s="11">
        <f t="shared" si="0"/>
        <v>507.52</v>
      </c>
      <c r="G38" s="67">
        <f t="shared" si="1"/>
        <v>152.08556805295902</v>
      </c>
      <c r="H38" s="67">
        <f t="shared" si="2"/>
        <v>66.165333333333336</v>
      </c>
    </row>
    <row r="39" spans="1:8" s="130" customFormat="1" x14ac:dyDescent="0.2">
      <c r="A39" s="65">
        <v>6831</v>
      </c>
      <c r="B39" s="63" t="s">
        <v>253</v>
      </c>
      <c r="C39" s="18">
        <v>652.28</v>
      </c>
      <c r="D39" s="11">
        <v>1500</v>
      </c>
      <c r="E39" s="13">
        <v>0</v>
      </c>
      <c r="F39" s="11">
        <f t="shared" si="0"/>
        <v>1500</v>
      </c>
      <c r="G39" s="67">
        <f t="shared" si="1"/>
        <v>0</v>
      </c>
      <c r="H39" s="67">
        <f t="shared" si="2"/>
        <v>0</v>
      </c>
    </row>
    <row r="40" spans="1:8" x14ac:dyDescent="0.2">
      <c r="A40" s="65">
        <v>9</v>
      </c>
      <c r="B40" s="63" t="s">
        <v>232</v>
      </c>
      <c r="C40" s="18">
        <v>0</v>
      </c>
      <c r="D40" s="11">
        <v>0</v>
      </c>
      <c r="E40" s="13">
        <v>0</v>
      </c>
      <c r="F40" s="11">
        <f t="shared" si="0"/>
        <v>0</v>
      </c>
      <c r="G40" s="67" t="e">
        <f t="shared" si="1"/>
        <v>#DIV/0!</v>
      </c>
      <c r="H40" s="67" t="e">
        <f t="shared" si="2"/>
        <v>#DIV/0!</v>
      </c>
    </row>
    <row r="41" spans="1:8" x14ac:dyDescent="0.2">
      <c r="A41" s="65">
        <v>92</v>
      </c>
      <c r="B41" s="63" t="s">
        <v>243</v>
      </c>
      <c r="C41" s="18">
        <v>0</v>
      </c>
      <c r="D41" s="11">
        <v>0</v>
      </c>
      <c r="E41" s="13">
        <v>0</v>
      </c>
      <c r="F41" s="11">
        <f t="shared" si="0"/>
        <v>0</v>
      </c>
      <c r="G41" s="67" t="e">
        <f t="shared" si="1"/>
        <v>#DIV/0!</v>
      </c>
      <c r="H41" s="67" t="e">
        <f t="shared" si="2"/>
        <v>#DIV/0!</v>
      </c>
    </row>
    <row r="42" spans="1:8" x14ac:dyDescent="0.2">
      <c r="A42" s="65">
        <v>922</v>
      </c>
      <c r="B42" s="63" t="s">
        <v>244</v>
      </c>
      <c r="C42" s="18">
        <v>0</v>
      </c>
      <c r="D42" s="11">
        <v>0</v>
      </c>
      <c r="E42" s="13">
        <v>0</v>
      </c>
      <c r="F42" s="11">
        <f t="shared" si="0"/>
        <v>0</v>
      </c>
      <c r="G42" s="67" t="e">
        <f t="shared" si="1"/>
        <v>#DIV/0!</v>
      </c>
      <c r="H42" s="67" t="e">
        <f t="shared" si="2"/>
        <v>#DIV/0!</v>
      </c>
    </row>
    <row r="43" spans="1:8" x14ac:dyDescent="0.2">
      <c r="A43" s="65">
        <v>9221</v>
      </c>
      <c r="B43" s="63" t="s">
        <v>245</v>
      </c>
      <c r="C43" s="18">
        <v>0</v>
      </c>
      <c r="D43" s="11">
        <v>0</v>
      </c>
      <c r="E43" s="13">
        <v>0</v>
      </c>
      <c r="F43" s="11">
        <f t="shared" si="0"/>
        <v>0</v>
      </c>
      <c r="G43" s="67" t="e">
        <f t="shared" si="1"/>
        <v>#DIV/0!</v>
      </c>
      <c r="H43" s="67" t="e">
        <f t="shared" si="2"/>
        <v>#DIV/0!</v>
      </c>
    </row>
    <row r="46" spans="1:8" ht="48" x14ac:dyDescent="0.2">
      <c r="A46" s="134" t="s">
        <v>0</v>
      </c>
      <c r="B46" s="142"/>
      <c r="C46" s="117" t="s">
        <v>270</v>
      </c>
      <c r="D46" s="117" t="s">
        <v>267</v>
      </c>
      <c r="E46" s="117" t="s">
        <v>1</v>
      </c>
      <c r="F46" s="117" t="s">
        <v>2</v>
      </c>
      <c r="G46" s="40" t="s">
        <v>229</v>
      </c>
      <c r="H46" s="40" t="s">
        <v>230</v>
      </c>
    </row>
    <row r="47" spans="1:8" x14ac:dyDescent="0.2">
      <c r="A47" s="117" t="s">
        <v>3</v>
      </c>
      <c r="B47" s="117" t="s">
        <v>4</v>
      </c>
      <c r="C47" s="117" t="s">
        <v>14</v>
      </c>
      <c r="D47" s="117" t="s">
        <v>5</v>
      </c>
      <c r="E47" s="117" t="s">
        <v>15</v>
      </c>
      <c r="F47" s="117" t="s">
        <v>16</v>
      </c>
      <c r="G47" s="7" t="s">
        <v>17</v>
      </c>
      <c r="H47" s="7" t="s">
        <v>18</v>
      </c>
    </row>
    <row r="48" spans="1:8" x14ac:dyDescent="0.2">
      <c r="A48" s="8"/>
      <c r="B48" s="8" t="s">
        <v>9</v>
      </c>
      <c r="C48" s="16">
        <v>274935</v>
      </c>
      <c r="D48" s="16">
        <f>D50+D59+D90+D96+D106</f>
        <v>1284150</v>
      </c>
      <c r="E48" s="16">
        <v>583036.6</v>
      </c>
      <c r="F48" s="9">
        <f>D48-E48</f>
        <v>701113.4</v>
      </c>
      <c r="G48" s="69">
        <f>E48/C48*100</f>
        <v>212.06343317511411</v>
      </c>
      <c r="H48" s="69">
        <f>E48/D48*100</f>
        <v>45.402530856987113</v>
      </c>
    </row>
    <row r="49" spans="1:24" x14ac:dyDescent="0.2">
      <c r="A49" s="10" t="s">
        <v>10</v>
      </c>
      <c r="B49" s="10" t="s">
        <v>11</v>
      </c>
      <c r="C49" s="18">
        <v>581698.63</v>
      </c>
      <c r="D49" s="11">
        <v>1262550</v>
      </c>
      <c r="E49" s="11">
        <v>583036.6</v>
      </c>
      <c r="F49" s="11">
        <f>D49-E49</f>
        <v>679513.4</v>
      </c>
      <c r="G49" s="68">
        <f>E49/C49*100</f>
        <v>100.23001085630887</v>
      </c>
      <c r="H49" s="68">
        <f>E49/D49*100</f>
        <v>46.179287948992112</v>
      </c>
    </row>
    <row r="50" spans="1:24" x14ac:dyDescent="0.2">
      <c r="A50" s="10" t="s">
        <v>54</v>
      </c>
      <c r="B50" s="10" t="s">
        <v>55</v>
      </c>
      <c r="C50" s="18">
        <v>385816.2</v>
      </c>
      <c r="D50" s="11">
        <v>794400</v>
      </c>
      <c r="E50" s="11">
        <v>377991.49</v>
      </c>
      <c r="F50" s="11">
        <f t="shared" ref="F50:F116" si="3">D50-E50</f>
        <v>416408.51</v>
      </c>
      <c r="G50" s="68">
        <f t="shared" ref="G50:G113" si="4">E50/C50*100</f>
        <v>97.97190734862869</v>
      </c>
      <c r="H50" s="68">
        <f t="shared" ref="H50:H118" si="5">E50/D50*100</f>
        <v>47.58201032225579</v>
      </c>
    </row>
    <row r="51" spans="1:24" x14ac:dyDescent="0.2">
      <c r="A51" s="10" t="s">
        <v>56</v>
      </c>
      <c r="B51" s="10" t="s">
        <v>57</v>
      </c>
      <c r="C51" s="18">
        <v>321254.83</v>
      </c>
      <c r="D51" s="11">
        <v>662100</v>
      </c>
      <c r="E51" s="11">
        <v>311160.46000000002</v>
      </c>
      <c r="F51" s="11">
        <f t="shared" si="3"/>
        <v>350939.54</v>
      </c>
      <c r="G51" s="68">
        <f t="shared" si="4"/>
        <v>96.857830900161105</v>
      </c>
      <c r="H51" s="68">
        <f t="shared" si="5"/>
        <v>46.995991542063138</v>
      </c>
    </row>
    <row r="52" spans="1:24" x14ac:dyDescent="0.2">
      <c r="A52" s="10" t="s">
        <v>58</v>
      </c>
      <c r="B52" s="10" t="s">
        <v>59</v>
      </c>
      <c r="C52" s="18">
        <v>230322.96</v>
      </c>
      <c r="D52" s="11">
        <v>470100</v>
      </c>
      <c r="E52" s="11">
        <v>202999.07</v>
      </c>
      <c r="F52" s="11">
        <f t="shared" si="3"/>
        <v>267100.93</v>
      </c>
      <c r="G52" s="68">
        <f t="shared" si="4"/>
        <v>88.136705954108962</v>
      </c>
      <c r="H52" s="68">
        <f t="shared" si="5"/>
        <v>43.182103807700486</v>
      </c>
    </row>
    <row r="53" spans="1:24" x14ac:dyDescent="0.2">
      <c r="A53" s="10" t="s">
        <v>60</v>
      </c>
      <c r="B53" s="10" t="s">
        <v>61</v>
      </c>
      <c r="C53" s="18">
        <v>5235.3900000000003</v>
      </c>
      <c r="D53" s="11">
        <v>10000</v>
      </c>
      <c r="E53" s="11">
        <v>13239.42</v>
      </c>
      <c r="F53" s="11">
        <f t="shared" si="3"/>
        <v>-3239.42</v>
      </c>
      <c r="G53" s="68">
        <f t="shared" si="4"/>
        <v>252.88316629706665</v>
      </c>
      <c r="H53" s="68">
        <f t="shared" si="5"/>
        <v>132.39419999999998</v>
      </c>
    </row>
    <row r="54" spans="1:24" x14ac:dyDescent="0.2">
      <c r="A54" s="10" t="s">
        <v>62</v>
      </c>
      <c r="B54" s="10" t="s">
        <v>63</v>
      </c>
      <c r="C54" s="18">
        <v>85696.48</v>
      </c>
      <c r="D54" s="11">
        <v>182000</v>
      </c>
      <c r="E54" s="11">
        <v>94921.97</v>
      </c>
      <c r="F54" s="11">
        <f t="shared" si="3"/>
        <v>87078.03</v>
      </c>
      <c r="G54" s="68">
        <f t="shared" si="4"/>
        <v>110.76530797997772</v>
      </c>
      <c r="H54" s="68">
        <f t="shared" si="5"/>
        <v>52.15492857142857</v>
      </c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</row>
    <row r="55" spans="1:24" x14ac:dyDescent="0.2">
      <c r="A55" s="10" t="s">
        <v>64</v>
      </c>
      <c r="B55" s="10" t="s">
        <v>65</v>
      </c>
      <c r="C55" s="18">
        <v>11581.76</v>
      </c>
      <c r="D55" s="11">
        <v>34000</v>
      </c>
      <c r="E55" s="11">
        <v>15285.14</v>
      </c>
      <c r="F55" s="11">
        <f t="shared" si="3"/>
        <v>18714.86</v>
      </c>
      <c r="G55" s="68">
        <f t="shared" si="4"/>
        <v>131.97596911004891</v>
      </c>
      <c r="H55" s="68">
        <f t="shared" si="5"/>
        <v>44.956294117647055</v>
      </c>
    </row>
    <row r="56" spans="1:24" x14ac:dyDescent="0.2">
      <c r="A56" s="10" t="s">
        <v>66</v>
      </c>
      <c r="B56" s="10" t="s">
        <v>65</v>
      </c>
      <c r="C56" s="18">
        <v>11581.76</v>
      </c>
      <c r="D56" s="11">
        <v>34000</v>
      </c>
      <c r="E56" s="11">
        <v>15285.14</v>
      </c>
      <c r="F56" s="11">
        <f t="shared" si="3"/>
        <v>18714.86</v>
      </c>
      <c r="G56" s="68">
        <f t="shared" si="4"/>
        <v>131.97596911004891</v>
      </c>
      <c r="H56" s="68">
        <f t="shared" si="5"/>
        <v>44.956294117647055</v>
      </c>
      <c r="I56" s="152"/>
      <c r="J56" s="152"/>
      <c r="K56" s="152"/>
      <c r="L56" s="152"/>
      <c r="M56" s="152"/>
      <c r="N56" s="152"/>
      <c r="O56" s="152"/>
      <c r="P56" s="152"/>
      <c r="Q56" s="152"/>
    </row>
    <row r="57" spans="1:24" x14ac:dyDescent="0.2">
      <c r="A57" s="10" t="s">
        <v>67</v>
      </c>
      <c r="B57" s="10" t="s">
        <v>68</v>
      </c>
      <c r="C57" s="18">
        <v>52979.61</v>
      </c>
      <c r="D57" s="11">
        <v>98300</v>
      </c>
      <c r="E57" s="11">
        <v>51545.89</v>
      </c>
      <c r="F57" s="11">
        <f t="shared" si="3"/>
        <v>46754.11</v>
      </c>
      <c r="G57" s="68">
        <f t="shared" si="4"/>
        <v>97.293826813749661</v>
      </c>
      <c r="H57" s="68">
        <f t="shared" si="5"/>
        <v>52.437324516785353</v>
      </c>
    </row>
    <row r="58" spans="1:24" x14ac:dyDescent="0.2">
      <c r="A58" s="10" t="s">
        <v>69</v>
      </c>
      <c r="B58" s="10" t="s">
        <v>70</v>
      </c>
      <c r="C58" s="18">
        <v>52979.61</v>
      </c>
      <c r="D58" s="11">
        <v>98300</v>
      </c>
      <c r="E58" s="11">
        <v>51545.89</v>
      </c>
      <c r="F58" s="11">
        <f t="shared" si="3"/>
        <v>46754.11</v>
      </c>
      <c r="G58" s="68">
        <f t="shared" si="4"/>
        <v>97.293826813749661</v>
      </c>
      <c r="H58" s="68">
        <f t="shared" si="5"/>
        <v>52.437324516785353</v>
      </c>
    </row>
    <row r="59" spans="1:24" x14ac:dyDescent="0.2">
      <c r="A59" s="10" t="s">
        <v>71</v>
      </c>
      <c r="B59" s="10" t="s">
        <v>72</v>
      </c>
      <c r="C59" s="18">
        <v>192342.69</v>
      </c>
      <c r="D59" s="11">
        <v>463150</v>
      </c>
      <c r="E59" s="11">
        <v>204043.43</v>
      </c>
      <c r="F59" s="11">
        <f t="shared" si="3"/>
        <v>259106.57</v>
      </c>
      <c r="G59" s="68">
        <f t="shared" si="4"/>
        <v>106.08327771645494</v>
      </c>
      <c r="H59" s="68">
        <f t="shared" si="5"/>
        <v>44.055582424700418</v>
      </c>
    </row>
    <row r="60" spans="1:24" x14ac:dyDescent="0.2">
      <c r="A60" s="10" t="s">
        <v>73</v>
      </c>
      <c r="B60" s="10" t="s">
        <v>74</v>
      </c>
      <c r="C60" s="18">
        <v>23447.52</v>
      </c>
      <c r="D60" s="11">
        <v>100500</v>
      </c>
      <c r="E60" s="11">
        <v>36049.160000000003</v>
      </c>
      <c r="F60" s="11">
        <f t="shared" si="3"/>
        <v>64450.84</v>
      </c>
      <c r="G60" s="68">
        <f t="shared" si="4"/>
        <v>153.74402068960813</v>
      </c>
      <c r="H60" s="68">
        <f t="shared" si="5"/>
        <v>35.869810945273635</v>
      </c>
    </row>
    <row r="61" spans="1:24" x14ac:dyDescent="0.2">
      <c r="A61" s="10" t="s">
        <v>75</v>
      </c>
      <c r="B61" s="10" t="s">
        <v>76</v>
      </c>
      <c r="C61" s="18">
        <v>9905.1299999999992</v>
      </c>
      <c r="D61" s="11">
        <v>18700</v>
      </c>
      <c r="E61" s="11">
        <v>4596.2</v>
      </c>
      <c r="F61" s="11">
        <f t="shared" si="3"/>
        <v>14103.8</v>
      </c>
      <c r="G61" s="68">
        <f t="shared" si="4"/>
        <v>46.402217840654295</v>
      </c>
      <c r="H61" s="68">
        <f t="shared" si="5"/>
        <v>24.578609625668449</v>
      </c>
    </row>
    <row r="62" spans="1:24" x14ac:dyDescent="0.2">
      <c r="A62" s="10" t="s">
        <v>77</v>
      </c>
      <c r="B62" s="10" t="s">
        <v>78</v>
      </c>
      <c r="C62" s="18">
        <v>12632.39</v>
      </c>
      <c r="D62" s="11">
        <v>23900</v>
      </c>
      <c r="E62" s="11">
        <v>13069.76</v>
      </c>
      <c r="F62" s="11">
        <f t="shared" si="3"/>
        <v>10830.24</v>
      </c>
      <c r="G62" s="68">
        <f t="shared" si="4"/>
        <v>103.46229019211725</v>
      </c>
      <c r="H62" s="68">
        <f t="shared" si="5"/>
        <v>54.68518828451883</v>
      </c>
    </row>
    <row r="63" spans="1:24" x14ac:dyDescent="0.2">
      <c r="A63" s="10" t="s">
        <v>79</v>
      </c>
      <c r="B63" s="10" t="s">
        <v>80</v>
      </c>
      <c r="C63" s="18">
        <v>910</v>
      </c>
      <c r="D63" s="11">
        <v>57900</v>
      </c>
      <c r="E63" s="11">
        <v>18383.2</v>
      </c>
      <c r="F63" s="11">
        <f t="shared" si="3"/>
        <v>39516.800000000003</v>
      </c>
      <c r="G63" s="68">
        <f t="shared" si="4"/>
        <v>2020.1318681318683</v>
      </c>
      <c r="H63" s="68">
        <f t="shared" si="5"/>
        <v>31.749913644214161</v>
      </c>
    </row>
    <row r="64" spans="1:24" x14ac:dyDescent="0.2">
      <c r="A64" s="10" t="s">
        <v>81</v>
      </c>
      <c r="B64" s="10" t="s">
        <v>82</v>
      </c>
      <c r="C64" s="18">
        <v>0</v>
      </c>
      <c r="D64" s="11">
        <v>0</v>
      </c>
      <c r="E64" s="11">
        <v>0</v>
      </c>
      <c r="F64" s="11">
        <f t="shared" si="3"/>
        <v>0</v>
      </c>
      <c r="G64" s="68" t="e">
        <f t="shared" si="4"/>
        <v>#DIV/0!</v>
      </c>
      <c r="H64" s="68" t="e">
        <f t="shared" si="5"/>
        <v>#DIV/0!</v>
      </c>
    </row>
    <row r="65" spans="1:24" x14ac:dyDescent="0.2">
      <c r="A65" s="10" t="s">
        <v>83</v>
      </c>
      <c r="B65" s="10" t="s">
        <v>84</v>
      </c>
      <c r="C65" s="18">
        <v>93746.08</v>
      </c>
      <c r="D65" s="11">
        <v>203000</v>
      </c>
      <c r="E65" s="11">
        <v>88868.67</v>
      </c>
      <c r="F65" s="11">
        <f t="shared" si="3"/>
        <v>114131.33</v>
      </c>
      <c r="G65" s="68">
        <f t="shared" si="4"/>
        <v>94.797211787415534</v>
      </c>
      <c r="H65" s="68">
        <f t="shared" si="5"/>
        <v>43.777669950738918</v>
      </c>
    </row>
    <row r="66" spans="1:24" x14ac:dyDescent="0.2">
      <c r="A66" s="10" t="s">
        <v>85</v>
      </c>
      <c r="B66" s="10" t="s">
        <v>86</v>
      </c>
      <c r="C66" s="18">
        <v>17372.13</v>
      </c>
      <c r="D66" s="11">
        <v>22200</v>
      </c>
      <c r="E66" s="11">
        <v>11312.71</v>
      </c>
      <c r="F66" s="11">
        <f t="shared" si="3"/>
        <v>10887.29</v>
      </c>
      <c r="G66" s="68">
        <f t="shared" si="4"/>
        <v>65.11987879436775</v>
      </c>
      <c r="H66" s="68">
        <f t="shared" si="5"/>
        <v>50.958153153153148</v>
      </c>
    </row>
    <row r="67" spans="1:24" x14ac:dyDescent="0.2">
      <c r="A67" s="10" t="s">
        <v>87</v>
      </c>
      <c r="B67" s="10" t="s">
        <v>88</v>
      </c>
      <c r="C67" s="18">
        <v>52808.08</v>
      </c>
      <c r="D67" s="11">
        <v>110300</v>
      </c>
      <c r="E67" s="11">
        <v>59539.24</v>
      </c>
      <c r="F67" s="11">
        <f t="shared" si="3"/>
        <v>50760.76</v>
      </c>
      <c r="G67" s="68">
        <f t="shared" si="4"/>
        <v>112.7464584965028</v>
      </c>
      <c r="H67" s="68">
        <f t="shared" si="5"/>
        <v>53.979365367180407</v>
      </c>
    </row>
    <row r="68" spans="1:24" x14ac:dyDescent="0.2">
      <c r="A68" s="10" t="s">
        <v>89</v>
      </c>
      <c r="B68" s="10" t="s">
        <v>90</v>
      </c>
      <c r="C68" s="18">
        <v>19751.63</v>
      </c>
      <c r="D68" s="11">
        <v>61500</v>
      </c>
      <c r="E68" s="11">
        <v>16901.61</v>
      </c>
      <c r="F68" s="11">
        <f t="shared" si="3"/>
        <v>44598.39</v>
      </c>
      <c r="G68" s="68">
        <f t="shared" si="4"/>
        <v>85.570709860401394</v>
      </c>
      <c r="H68" s="68">
        <f t="shared" si="5"/>
        <v>27.482292682926829</v>
      </c>
    </row>
    <row r="69" spans="1:24" x14ac:dyDescent="0.2">
      <c r="A69" s="10" t="s">
        <v>91</v>
      </c>
      <c r="B69" s="10" t="s">
        <v>92</v>
      </c>
      <c r="C69" s="18">
        <v>688.66</v>
      </c>
      <c r="D69" s="11">
        <v>2800</v>
      </c>
      <c r="E69" s="11">
        <v>739.72</v>
      </c>
      <c r="F69" s="11">
        <f t="shared" si="3"/>
        <v>2060.2799999999997</v>
      </c>
      <c r="G69" s="68">
        <f t="shared" si="4"/>
        <v>107.41439897772487</v>
      </c>
      <c r="H69" s="68">
        <f t="shared" si="5"/>
        <v>26.418571428571429</v>
      </c>
      <c r="I69" s="152"/>
      <c r="J69" s="152"/>
      <c r="K69" s="152"/>
      <c r="L69" s="152"/>
      <c r="M69" s="152"/>
      <c r="N69" s="152"/>
      <c r="O69" s="152"/>
      <c r="P69" s="152"/>
      <c r="Q69" s="152"/>
      <c r="R69" s="152"/>
      <c r="S69" s="152"/>
      <c r="T69" s="152"/>
      <c r="U69" s="152"/>
      <c r="V69" s="152"/>
      <c r="W69" s="152"/>
      <c r="X69" s="152"/>
    </row>
    <row r="70" spans="1:24" x14ac:dyDescent="0.2">
      <c r="A70" s="10" t="s">
        <v>93</v>
      </c>
      <c r="B70" s="10" t="s">
        <v>94</v>
      </c>
      <c r="C70" s="18">
        <v>2740.08</v>
      </c>
      <c r="D70" s="11">
        <v>3700</v>
      </c>
      <c r="E70" s="11">
        <v>375.39</v>
      </c>
      <c r="F70" s="11">
        <f t="shared" si="3"/>
        <v>3324.61</v>
      </c>
      <c r="G70" s="68">
        <f t="shared" si="4"/>
        <v>13.699964964526584</v>
      </c>
      <c r="H70" s="68">
        <f t="shared" si="5"/>
        <v>10.145675675675674</v>
      </c>
    </row>
    <row r="71" spans="1:24" x14ac:dyDescent="0.2">
      <c r="A71" s="10" t="s">
        <v>95</v>
      </c>
      <c r="B71" s="10" t="s">
        <v>96</v>
      </c>
      <c r="C71" s="18">
        <v>385.5</v>
      </c>
      <c r="D71" s="11">
        <v>2500</v>
      </c>
      <c r="E71" s="11">
        <v>0</v>
      </c>
      <c r="F71" s="11">
        <f t="shared" si="3"/>
        <v>2500</v>
      </c>
      <c r="G71" s="68">
        <f t="shared" si="4"/>
        <v>0</v>
      </c>
      <c r="H71" s="68">
        <f t="shared" si="5"/>
        <v>0</v>
      </c>
    </row>
    <row r="72" spans="1:24" x14ac:dyDescent="0.2">
      <c r="A72" s="10" t="s">
        <v>97</v>
      </c>
      <c r="B72" s="10" t="s">
        <v>98</v>
      </c>
      <c r="C72" s="18">
        <v>69403.490000000005</v>
      </c>
      <c r="D72" s="11">
        <v>118250</v>
      </c>
      <c r="E72" s="11">
        <v>58012.7</v>
      </c>
      <c r="F72" s="11">
        <f t="shared" si="3"/>
        <v>60237.3</v>
      </c>
      <c r="G72" s="68">
        <f t="shared" si="4"/>
        <v>83.587583275711339</v>
      </c>
      <c r="H72" s="68">
        <f t="shared" si="5"/>
        <v>49.059365750528542</v>
      </c>
    </row>
    <row r="73" spans="1:24" x14ac:dyDescent="0.2">
      <c r="A73" s="10" t="s">
        <v>99</v>
      </c>
      <c r="B73" s="10" t="s">
        <v>100</v>
      </c>
      <c r="C73" s="18">
        <v>4067.09</v>
      </c>
      <c r="D73" s="11">
        <v>10700</v>
      </c>
      <c r="E73" s="11">
        <v>2400.2800000000002</v>
      </c>
      <c r="F73" s="11">
        <f t="shared" si="3"/>
        <v>8299.7199999999993</v>
      </c>
      <c r="G73" s="68">
        <f t="shared" si="4"/>
        <v>59.017135101509929</v>
      </c>
      <c r="H73" s="68">
        <f t="shared" si="5"/>
        <v>22.432523364485984</v>
      </c>
    </row>
    <row r="74" spans="1:24" x14ac:dyDescent="0.2">
      <c r="A74" s="10" t="s">
        <v>101</v>
      </c>
      <c r="B74" s="10" t="s">
        <v>102</v>
      </c>
      <c r="C74" s="18">
        <v>34018.26</v>
      </c>
      <c r="D74" s="11">
        <v>52100</v>
      </c>
      <c r="E74" s="11">
        <v>29364.66</v>
      </c>
      <c r="F74" s="11">
        <f t="shared" si="3"/>
        <v>22735.34</v>
      </c>
      <c r="G74" s="68">
        <f t="shared" si="4"/>
        <v>86.320287986510763</v>
      </c>
      <c r="H74" s="68">
        <f t="shared" si="5"/>
        <v>56.362111324376194</v>
      </c>
    </row>
    <row r="75" spans="1:24" x14ac:dyDescent="0.2">
      <c r="A75" s="10" t="s">
        <v>103</v>
      </c>
      <c r="B75" s="10" t="s">
        <v>104</v>
      </c>
      <c r="C75" s="18">
        <v>173</v>
      </c>
      <c r="D75" s="11">
        <v>2850</v>
      </c>
      <c r="E75" s="11">
        <v>127.83</v>
      </c>
      <c r="F75" s="11">
        <f t="shared" si="3"/>
        <v>2722.17</v>
      </c>
      <c r="G75" s="68">
        <f t="shared" si="4"/>
        <v>73.890173410404628</v>
      </c>
      <c r="H75" s="68">
        <f t="shared" si="5"/>
        <v>4.4852631578947371</v>
      </c>
    </row>
    <row r="76" spans="1:24" x14ac:dyDescent="0.2">
      <c r="A76" s="10" t="s">
        <v>105</v>
      </c>
      <c r="B76" s="10" t="s">
        <v>106</v>
      </c>
      <c r="C76" s="18">
        <v>9566.52</v>
      </c>
      <c r="D76" s="11">
        <v>11800</v>
      </c>
      <c r="E76" s="11">
        <v>9417.27</v>
      </c>
      <c r="F76" s="11">
        <f t="shared" si="3"/>
        <v>2382.7299999999996</v>
      </c>
      <c r="G76" s="68">
        <f t="shared" si="4"/>
        <v>98.439871552037729</v>
      </c>
      <c r="H76" s="68">
        <f t="shared" si="5"/>
        <v>79.807372881355931</v>
      </c>
    </row>
    <row r="77" spans="1:24" x14ac:dyDescent="0.2">
      <c r="A77" s="10" t="s">
        <v>107</v>
      </c>
      <c r="B77" s="10" t="s">
        <v>108</v>
      </c>
      <c r="C77" s="18">
        <v>967.86</v>
      </c>
      <c r="D77" s="11">
        <v>1800</v>
      </c>
      <c r="E77" s="11">
        <v>907.86</v>
      </c>
      <c r="F77" s="11">
        <f t="shared" si="3"/>
        <v>892.14</v>
      </c>
      <c r="G77" s="68">
        <f t="shared" si="4"/>
        <v>93.800756307730467</v>
      </c>
      <c r="H77" s="68">
        <f t="shared" si="5"/>
        <v>50.43666666666666</v>
      </c>
      <c r="I77" s="152"/>
      <c r="J77" s="152"/>
      <c r="K77" s="152"/>
      <c r="L77" s="152"/>
      <c r="M77" s="152"/>
      <c r="N77" s="152"/>
      <c r="O77" s="152"/>
      <c r="P77" s="152"/>
      <c r="Q77" s="152"/>
      <c r="R77" s="152"/>
    </row>
    <row r="78" spans="1:24" x14ac:dyDescent="0.2">
      <c r="A78" s="10" t="s">
        <v>109</v>
      </c>
      <c r="B78" s="10" t="s">
        <v>110</v>
      </c>
      <c r="C78" s="18">
        <v>3033.33</v>
      </c>
      <c r="D78" s="11">
        <v>6000</v>
      </c>
      <c r="E78" s="11">
        <v>4123.13</v>
      </c>
      <c r="F78" s="11">
        <f t="shared" si="3"/>
        <v>1876.87</v>
      </c>
      <c r="G78" s="68">
        <f t="shared" si="4"/>
        <v>135.92751200825498</v>
      </c>
      <c r="H78" s="68">
        <f t="shared" si="5"/>
        <v>68.718833333333336</v>
      </c>
      <c r="I78" s="132"/>
    </row>
    <row r="79" spans="1:24" x14ac:dyDescent="0.2">
      <c r="A79" s="10" t="s">
        <v>111</v>
      </c>
      <c r="B79" s="10" t="s">
        <v>112</v>
      </c>
      <c r="C79" s="18">
        <v>11514.88</v>
      </c>
      <c r="D79" s="11">
        <v>21900</v>
      </c>
      <c r="E79" s="11">
        <v>7103.76</v>
      </c>
      <c r="F79" s="11">
        <f t="shared" si="3"/>
        <v>14796.24</v>
      </c>
      <c r="G79" s="68">
        <f t="shared" si="4"/>
        <v>61.692002000889289</v>
      </c>
      <c r="H79" s="68">
        <f t="shared" si="5"/>
        <v>32.437260273972598</v>
      </c>
    </row>
    <row r="80" spans="1:24" x14ac:dyDescent="0.2">
      <c r="A80" s="10" t="s">
        <v>113</v>
      </c>
      <c r="B80" s="10" t="s">
        <v>114</v>
      </c>
      <c r="C80" s="18">
        <v>4879.5</v>
      </c>
      <c r="D80" s="11">
        <v>8300</v>
      </c>
      <c r="E80" s="11">
        <v>3378.66</v>
      </c>
      <c r="F80" s="11">
        <f t="shared" si="3"/>
        <v>4921.34</v>
      </c>
      <c r="G80" s="68">
        <f t="shared" si="4"/>
        <v>69.241930525668621</v>
      </c>
      <c r="H80" s="68">
        <f t="shared" si="5"/>
        <v>40.706746987951803</v>
      </c>
    </row>
    <row r="81" spans="1:8" x14ac:dyDescent="0.2">
      <c r="A81" s="10" t="s">
        <v>115</v>
      </c>
      <c r="B81" s="10" t="s">
        <v>116</v>
      </c>
      <c r="C81" s="18">
        <v>1700</v>
      </c>
      <c r="D81" s="11">
        <v>2800</v>
      </c>
      <c r="E81" s="11">
        <v>1189.25</v>
      </c>
      <c r="F81" s="11">
        <f t="shared" si="3"/>
        <v>1610.75</v>
      </c>
      <c r="G81" s="68">
        <f t="shared" si="4"/>
        <v>69.955882352941174</v>
      </c>
      <c r="H81" s="68">
        <f t="shared" si="5"/>
        <v>42.473214285714285</v>
      </c>
    </row>
    <row r="82" spans="1:8" x14ac:dyDescent="0.2">
      <c r="A82" s="10" t="s">
        <v>117</v>
      </c>
      <c r="B82" s="10" t="s">
        <v>118</v>
      </c>
      <c r="C82" s="18">
        <v>5745.6</v>
      </c>
      <c r="D82" s="11">
        <v>41400</v>
      </c>
      <c r="E82" s="11">
        <v>21113</v>
      </c>
      <c r="F82" s="11">
        <f t="shared" si="3"/>
        <v>20287</v>
      </c>
      <c r="G82" s="68">
        <f t="shared" si="4"/>
        <v>367.46379838485097</v>
      </c>
      <c r="H82" s="68">
        <f t="shared" si="5"/>
        <v>50.9975845410628</v>
      </c>
    </row>
    <row r="83" spans="1:8" x14ac:dyDescent="0.2">
      <c r="A83" s="10" t="s">
        <v>119</v>
      </c>
      <c r="B83" s="10" t="s">
        <v>120</v>
      </c>
      <c r="C83" s="18">
        <v>971.98</v>
      </c>
      <c r="D83" s="11">
        <v>8500</v>
      </c>
      <c r="E83" s="11">
        <v>2215.62</v>
      </c>
      <c r="F83" s="11">
        <f t="shared" si="3"/>
        <v>6284.38</v>
      </c>
      <c r="G83" s="68">
        <f t="shared" si="4"/>
        <v>227.94913475585915</v>
      </c>
      <c r="H83" s="68">
        <f t="shared" si="5"/>
        <v>26.066117647058825</v>
      </c>
    </row>
    <row r="84" spans="1:8" x14ac:dyDescent="0.2">
      <c r="A84" s="10" t="s">
        <v>121</v>
      </c>
      <c r="B84" s="10" t="s">
        <v>122</v>
      </c>
      <c r="C84" s="18">
        <v>0</v>
      </c>
      <c r="D84" s="11">
        <v>5600</v>
      </c>
      <c r="E84" s="11">
        <v>1630.19</v>
      </c>
      <c r="F84" s="11">
        <f t="shared" si="3"/>
        <v>3969.81</v>
      </c>
      <c r="G84" s="68" t="e">
        <f t="shared" si="4"/>
        <v>#DIV/0!</v>
      </c>
      <c r="H84" s="68">
        <f t="shared" si="5"/>
        <v>29.110535714285717</v>
      </c>
    </row>
    <row r="85" spans="1:8" x14ac:dyDescent="0.2">
      <c r="A85" s="10" t="s">
        <v>123</v>
      </c>
      <c r="B85" s="10" t="s">
        <v>124</v>
      </c>
      <c r="C85" s="18">
        <v>705.37</v>
      </c>
      <c r="D85" s="11">
        <v>4100</v>
      </c>
      <c r="E85" s="11">
        <v>99.29</v>
      </c>
      <c r="F85" s="11">
        <f t="shared" si="3"/>
        <v>4000.71</v>
      </c>
      <c r="G85" s="68">
        <f t="shared" si="4"/>
        <v>14.076300381360138</v>
      </c>
      <c r="H85" s="68">
        <f t="shared" si="5"/>
        <v>2.4217073170731709</v>
      </c>
    </row>
    <row r="86" spans="1:8" x14ac:dyDescent="0.2">
      <c r="A86" s="10" t="s">
        <v>125</v>
      </c>
      <c r="B86" s="10" t="s">
        <v>126</v>
      </c>
      <c r="C86" s="18">
        <v>0</v>
      </c>
      <c r="D86" s="11">
        <v>200</v>
      </c>
      <c r="E86" s="11">
        <v>0</v>
      </c>
      <c r="F86" s="11">
        <f t="shared" si="3"/>
        <v>200</v>
      </c>
      <c r="G86" s="68" t="e">
        <f t="shared" si="4"/>
        <v>#DIV/0!</v>
      </c>
      <c r="H86" s="68">
        <f t="shared" si="5"/>
        <v>0</v>
      </c>
    </row>
    <row r="87" spans="1:8" x14ac:dyDescent="0.2">
      <c r="A87" s="10" t="s">
        <v>127</v>
      </c>
      <c r="B87" s="10" t="s">
        <v>128</v>
      </c>
      <c r="C87" s="18">
        <v>1841.35</v>
      </c>
      <c r="D87" s="11">
        <v>3400</v>
      </c>
      <c r="E87" s="11">
        <v>903.5</v>
      </c>
      <c r="F87" s="11">
        <f t="shared" si="3"/>
        <v>2496.5</v>
      </c>
      <c r="G87" s="68">
        <f t="shared" si="4"/>
        <v>49.067260433920765</v>
      </c>
      <c r="H87" s="68">
        <f t="shared" si="5"/>
        <v>26.573529411764707</v>
      </c>
    </row>
    <row r="88" spans="1:8" x14ac:dyDescent="0.2">
      <c r="A88" s="10" t="s">
        <v>129</v>
      </c>
      <c r="B88" s="10" t="s">
        <v>130</v>
      </c>
      <c r="C88" s="18">
        <v>0</v>
      </c>
      <c r="D88" s="11">
        <v>100</v>
      </c>
      <c r="E88" s="11">
        <v>0</v>
      </c>
      <c r="F88" s="11">
        <f t="shared" si="3"/>
        <v>100</v>
      </c>
      <c r="G88" s="68" t="e">
        <f t="shared" si="4"/>
        <v>#DIV/0!</v>
      </c>
      <c r="H88" s="68">
        <f t="shared" si="5"/>
        <v>0</v>
      </c>
    </row>
    <row r="89" spans="1:8" x14ac:dyDescent="0.2">
      <c r="A89" s="10" t="s">
        <v>131</v>
      </c>
      <c r="B89" s="10" t="s">
        <v>118</v>
      </c>
      <c r="C89" s="18">
        <v>2226.9</v>
      </c>
      <c r="D89" s="11">
        <v>19500</v>
      </c>
      <c r="E89" s="11">
        <v>16264.4</v>
      </c>
      <c r="F89" s="11">
        <f t="shared" si="3"/>
        <v>3235.6000000000004</v>
      </c>
      <c r="G89" s="68">
        <f t="shared" si="4"/>
        <v>730.36059095603741</v>
      </c>
      <c r="H89" s="68">
        <f t="shared" si="5"/>
        <v>83.407179487179491</v>
      </c>
    </row>
    <row r="90" spans="1:8" x14ac:dyDescent="0.2">
      <c r="A90" s="10" t="s">
        <v>132</v>
      </c>
      <c r="B90" s="10" t="s">
        <v>133</v>
      </c>
      <c r="C90" s="18">
        <v>702.94</v>
      </c>
      <c r="D90" s="11">
        <v>2200</v>
      </c>
      <c r="E90" s="11">
        <v>1001.58</v>
      </c>
      <c r="F90" s="11">
        <f t="shared" si="3"/>
        <v>1198.42</v>
      </c>
      <c r="G90" s="68">
        <f t="shared" si="4"/>
        <v>142.48442256807124</v>
      </c>
      <c r="H90" s="68">
        <f t="shared" si="5"/>
        <v>45.526363636363634</v>
      </c>
    </row>
    <row r="91" spans="1:8" x14ac:dyDescent="0.2">
      <c r="A91" s="10" t="s">
        <v>134</v>
      </c>
      <c r="B91" s="10" t="s">
        <v>135</v>
      </c>
      <c r="C91" s="18">
        <v>702.94</v>
      </c>
      <c r="D91" s="11">
        <v>2200</v>
      </c>
      <c r="E91" s="11">
        <v>1001.58</v>
      </c>
      <c r="F91" s="11">
        <f t="shared" si="3"/>
        <v>1198.42</v>
      </c>
      <c r="G91" s="68">
        <f t="shared" si="4"/>
        <v>142.48442256807124</v>
      </c>
      <c r="H91" s="68">
        <f t="shared" si="5"/>
        <v>45.526363636363634</v>
      </c>
    </row>
    <row r="92" spans="1:8" x14ac:dyDescent="0.2">
      <c r="A92" s="10" t="s">
        <v>136</v>
      </c>
      <c r="B92" s="10" t="s">
        <v>137</v>
      </c>
      <c r="C92" s="18">
        <v>702.94</v>
      </c>
      <c r="D92" s="11">
        <v>2000</v>
      </c>
      <c r="E92" s="11">
        <v>1001.58</v>
      </c>
      <c r="F92" s="11">
        <f t="shared" si="3"/>
        <v>998.42</v>
      </c>
      <c r="G92" s="68">
        <f t="shared" si="4"/>
        <v>142.48442256807124</v>
      </c>
      <c r="H92" s="68">
        <f t="shared" si="5"/>
        <v>50.079000000000008</v>
      </c>
    </row>
    <row r="93" spans="1:8" x14ac:dyDescent="0.2">
      <c r="A93" s="10" t="s">
        <v>138</v>
      </c>
      <c r="B93" s="10" t="s">
        <v>139</v>
      </c>
      <c r="C93" s="18">
        <v>0</v>
      </c>
      <c r="D93" s="11">
        <v>0</v>
      </c>
      <c r="E93" s="11">
        <v>0</v>
      </c>
      <c r="F93" s="11">
        <f t="shared" si="3"/>
        <v>0</v>
      </c>
      <c r="G93" s="68" t="e">
        <f t="shared" si="4"/>
        <v>#DIV/0!</v>
      </c>
      <c r="H93" s="68" t="e">
        <f t="shared" si="5"/>
        <v>#DIV/0!</v>
      </c>
    </row>
    <row r="94" spans="1:8" x14ac:dyDescent="0.2">
      <c r="A94" s="10" t="s">
        <v>140</v>
      </c>
      <c r="B94" s="10" t="s">
        <v>141</v>
      </c>
      <c r="C94" s="18">
        <v>0</v>
      </c>
      <c r="D94" s="11">
        <v>100</v>
      </c>
      <c r="E94" s="11">
        <v>0</v>
      </c>
      <c r="F94" s="11">
        <f t="shared" si="3"/>
        <v>100</v>
      </c>
      <c r="G94" s="68" t="e">
        <f t="shared" si="4"/>
        <v>#DIV/0!</v>
      </c>
      <c r="H94" s="68">
        <f t="shared" si="5"/>
        <v>0</v>
      </c>
    </row>
    <row r="95" spans="1:8" x14ac:dyDescent="0.2">
      <c r="A95" s="10" t="s">
        <v>142</v>
      </c>
      <c r="B95" s="10" t="s">
        <v>143</v>
      </c>
      <c r="C95" s="18">
        <v>0</v>
      </c>
      <c r="D95" s="11">
        <v>100</v>
      </c>
      <c r="E95" s="11">
        <v>0</v>
      </c>
      <c r="F95" s="11">
        <f t="shared" si="3"/>
        <v>100</v>
      </c>
      <c r="G95" s="68" t="e">
        <f t="shared" si="4"/>
        <v>#DIV/0!</v>
      </c>
      <c r="H95" s="68">
        <f t="shared" si="5"/>
        <v>0</v>
      </c>
    </row>
    <row r="96" spans="1:8" s="127" customFormat="1" x14ac:dyDescent="0.2">
      <c r="A96" s="10">
        <v>36</v>
      </c>
      <c r="B96" s="10" t="s">
        <v>261</v>
      </c>
      <c r="C96" s="18">
        <v>2836.8</v>
      </c>
      <c r="D96" s="11">
        <v>2800</v>
      </c>
      <c r="E96" s="11">
        <v>0</v>
      </c>
      <c r="F96" s="11">
        <f t="shared" si="3"/>
        <v>2800</v>
      </c>
      <c r="G96" s="68">
        <f t="shared" si="4"/>
        <v>0</v>
      </c>
      <c r="H96" s="68">
        <f t="shared" si="5"/>
        <v>0</v>
      </c>
    </row>
    <row r="97" spans="1:8" s="127" customFormat="1" x14ac:dyDescent="0.2">
      <c r="A97" s="10">
        <v>361</v>
      </c>
      <c r="B97" s="10" t="s">
        <v>266</v>
      </c>
      <c r="C97" s="18">
        <v>0</v>
      </c>
      <c r="D97" s="11">
        <v>0</v>
      </c>
      <c r="E97" s="11">
        <v>0</v>
      </c>
      <c r="F97" s="11">
        <f t="shared" si="3"/>
        <v>0</v>
      </c>
      <c r="G97" s="68" t="e">
        <f t="shared" si="4"/>
        <v>#DIV/0!</v>
      </c>
      <c r="H97" s="68" t="e">
        <f t="shared" si="5"/>
        <v>#DIV/0!</v>
      </c>
    </row>
    <row r="98" spans="1:8" x14ac:dyDescent="0.2">
      <c r="A98" s="10" t="s">
        <v>144</v>
      </c>
      <c r="B98" s="10" t="s">
        <v>145</v>
      </c>
      <c r="C98" s="18">
        <v>0</v>
      </c>
      <c r="D98" s="11">
        <v>0</v>
      </c>
      <c r="E98" s="11">
        <v>0</v>
      </c>
      <c r="F98" s="11">
        <f t="shared" si="3"/>
        <v>0</v>
      </c>
      <c r="G98" s="68" t="e">
        <f t="shared" si="4"/>
        <v>#DIV/0!</v>
      </c>
      <c r="H98" s="68" t="e">
        <f t="shared" si="5"/>
        <v>#DIV/0!</v>
      </c>
    </row>
    <row r="99" spans="1:8" x14ac:dyDescent="0.2">
      <c r="A99" s="10" t="s">
        <v>146</v>
      </c>
      <c r="B99" s="10" t="s">
        <v>53</v>
      </c>
      <c r="C99" s="18">
        <v>0</v>
      </c>
      <c r="D99" s="11">
        <v>0</v>
      </c>
      <c r="E99" s="11">
        <v>0</v>
      </c>
      <c r="F99" s="11">
        <f t="shared" si="3"/>
        <v>0</v>
      </c>
      <c r="G99" s="68" t="e">
        <f t="shared" si="4"/>
        <v>#DIV/0!</v>
      </c>
      <c r="H99" s="68" t="e">
        <f t="shared" si="5"/>
        <v>#DIV/0!</v>
      </c>
    </row>
    <row r="100" spans="1:8" x14ac:dyDescent="0.2">
      <c r="A100" s="10" t="s">
        <v>147</v>
      </c>
      <c r="B100" s="10" t="s">
        <v>148</v>
      </c>
      <c r="C100" s="18">
        <v>0</v>
      </c>
      <c r="D100" s="11">
        <v>0</v>
      </c>
      <c r="E100" s="11">
        <v>0</v>
      </c>
      <c r="F100" s="11">
        <f t="shared" si="3"/>
        <v>0</v>
      </c>
      <c r="G100" s="68" t="e">
        <f t="shared" si="4"/>
        <v>#DIV/0!</v>
      </c>
      <c r="H100" s="68" t="e">
        <f t="shared" si="5"/>
        <v>#DIV/0!</v>
      </c>
    </row>
    <row r="101" spans="1:8" x14ac:dyDescent="0.2">
      <c r="A101" s="10" t="s">
        <v>149</v>
      </c>
      <c r="B101" s="10" t="s">
        <v>150</v>
      </c>
      <c r="C101" s="18">
        <v>0</v>
      </c>
      <c r="D101" s="11">
        <v>0</v>
      </c>
      <c r="E101" s="11">
        <v>0</v>
      </c>
      <c r="F101" s="11">
        <f t="shared" si="3"/>
        <v>0</v>
      </c>
      <c r="G101" s="68" t="e">
        <f t="shared" si="4"/>
        <v>#DIV/0!</v>
      </c>
      <c r="H101" s="68" t="e">
        <f t="shared" si="5"/>
        <v>#DIV/0!</v>
      </c>
    </row>
    <row r="102" spans="1:8" x14ac:dyDescent="0.2">
      <c r="A102" s="10" t="s">
        <v>12</v>
      </c>
      <c r="B102" s="10" t="s">
        <v>13</v>
      </c>
      <c r="C102" s="18">
        <v>12893.44</v>
      </c>
      <c r="D102" s="11">
        <v>21600</v>
      </c>
      <c r="E102" s="11">
        <v>0</v>
      </c>
      <c r="F102" s="11">
        <f t="shared" si="3"/>
        <v>21600</v>
      </c>
      <c r="G102" s="68">
        <f t="shared" si="4"/>
        <v>0</v>
      </c>
      <c r="H102" s="68">
        <f t="shared" si="5"/>
        <v>0</v>
      </c>
    </row>
    <row r="103" spans="1:8" x14ac:dyDescent="0.2">
      <c r="A103" s="10" t="s">
        <v>151</v>
      </c>
      <c r="B103" s="10" t="s">
        <v>152</v>
      </c>
      <c r="C103" s="18">
        <v>0</v>
      </c>
      <c r="D103" s="11">
        <v>0</v>
      </c>
      <c r="E103" s="11">
        <v>0</v>
      </c>
      <c r="F103" s="11">
        <f t="shared" si="3"/>
        <v>0</v>
      </c>
      <c r="G103" s="68" t="e">
        <f t="shared" si="4"/>
        <v>#DIV/0!</v>
      </c>
      <c r="H103" s="68" t="e">
        <f t="shared" si="5"/>
        <v>#DIV/0!</v>
      </c>
    </row>
    <row r="104" spans="1:8" x14ac:dyDescent="0.2">
      <c r="A104" s="10" t="s">
        <v>153</v>
      </c>
      <c r="B104" s="10" t="s">
        <v>154</v>
      </c>
      <c r="C104" s="18">
        <v>0</v>
      </c>
      <c r="D104" s="11">
        <v>0</v>
      </c>
      <c r="E104" s="11">
        <v>0</v>
      </c>
      <c r="F104" s="11">
        <f t="shared" si="3"/>
        <v>0</v>
      </c>
      <c r="G104" s="68" t="e">
        <f t="shared" si="4"/>
        <v>#DIV/0!</v>
      </c>
      <c r="H104" s="68" t="e">
        <f t="shared" si="5"/>
        <v>#DIV/0!</v>
      </c>
    </row>
    <row r="105" spans="1:8" x14ac:dyDescent="0.2">
      <c r="A105" s="10" t="s">
        <v>155</v>
      </c>
      <c r="B105" s="10" t="s">
        <v>156</v>
      </c>
      <c r="C105" s="18">
        <v>0</v>
      </c>
      <c r="D105" s="11">
        <v>0</v>
      </c>
      <c r="E105" s="11">
        <v>0</v>
      </c>
      <c r="F105" s="11">
        <f t="shared" si="3"/>
        <v>0</v>
      </c>
      <c r="G105" s="68" t="e">
        <f t="shared" si="4"/>
        <v>#DIV/0!</v>
      </c>
      <c r="H105" s="68" t="e">
        <f t="shared" si="5"/>
        <v>#DIV/0!</v>
      </c>
    </row>
    <row r="106" spans="1:8" x14ac:dyDescent="0.2">
      <c r="A106" s="10" t="s">
        <v>157</v>
      </c>
      <c r="B106" s="10" t="s">
        <v>158</v>
      </c>
      <c r="C106" s="18">
        <v>12893.44</v>
      </c>
      <c r="D106" s="11">
        <v>21600</v>
      </c>
      <c r="E106" s="11">
        <v>0</v>
      </c>
      <c r="F106" s="11">
        <f t="shared" si="3"/>
        <v>21600</v>
      </c>
      <c r="G106" s="68">
        <f t="shared" si="4"/>
        <v>0</v>
      </c>
      <c r="H106" s="68">
        <f t="shared" si="5"/>
        <v>0</v>
      </c>
    </row>
    <row r="107" spans="1:8" x14ac:dyDescent="0.2">
      <c r="A107" s="10" t="s">
        <v>159</v>
      </c>
      <c r="B107" s="10" t="s">
        <v>160</v>
      </c>
      <c r="C107" s="18">
        <v>0</v>
      </c>
      <c r="D107" s="11">
        <v>0</v>
      </c>
      <c r="E107" s="11">
        <v>0</v>
      </c>
      <c r="F107" s="11">
        <f t="shared" si="3"/>
        <v>0</v>
      </c>
      <c r="G107" s="68" t="e">
        <f t="shared" si="4"/>
        <v>#DIV/0!</v>
      </c>
      <c r="H107" s="68" t="e">
        <f t="shared" si="5"/>
        <v>#DIV/0!</v>
      </c>
    </row>
    <row r="108" spans="1:8" x14ac:dyDescent="0.2">
      <c r="A108" s="10" t="s">
        <v>161</v>
      </c>
      <c r="B108" s="10" t="s">
        <v>162</v>
      </c>
      <c r="C108" s="18">
        <v>0</v>
      </c>
      <c r="D108" s="11">
        <v>0</v>
      </c>
      <c r="E108" s="11">
        <v>0</v>
      </c>
      <c r="F108" s="11">
        <f t="shared" si="3"/>
        <v>0</v>
      </c>
      <c r="G108" s="68" t="e">
        <f t="shared" si="4"/>
        <v>#DIV/0!</v>
      </c>
      <c r="H108" s="68" t="e">
        <f t="shared" si="5"/>
        <v>#DIV/0!</v>
      </c>
    </row>
    <row r="109" spans="1:8" x14ac:dyDescent="0.2">
      <c r="A109" s="10" t="s">
        <v>163</v>
      </c>
      <c r="B109" s="10" t="s">
        <v>164</v>
      </c>
      <c r="C109" s="18">
        <v>12893.44</v>
      </c>
      <c r="D109" s="11">
        <v>20700</v>
      </c>
      <c r="E109" s="11">
        <v>0</v>
      </c>
      <c r="F109" s="11">
        <f t="shared" si="3"/>
        <v>20700</v>
      </c>
      <c r="G109" s="68">
        <f t="shared" si="4"/>
        <v>0</v>
      </c>
      <c r="H109" s="68">
        <f t="shared" si="5"/>
        <v>0</v>
      </c>
    </row>
    <row r="110" spans="1:8" x14ac:dyDescent="0.2">
      <c r="A110" s="10" t="s">
        <v>165</v>
      </c>
      <c r="B110" s="10" t="s">
        <v>166</v>
      </c>
      <c r="C110" s="18">
        <v>1398</v>
      </c>
      <c r="D110" s="11">
        <v>13500</v>
      </c>
      <c r="E110" s="11">
        <v>0</v>
      </c>
      <c r="F110" s="11">
        <f t="shared" si="3"/>
        <v>13500</v>
      </c>
      <c r="G110" s="68">
        <f t="shared" si="4"/>
        <v>0</v>
      </c>
      <c r="H110" s="68">
        <f t="shared" si="5"/>
        <v>0</v>
      </c>
    </row>
    <row r="111" spans="1:8" x14ac:dyDescent="0.2">
      <c r="A111" s="10" t="s">
        <v>167</v>
      </c>
      <c r="B111" s="10" t="s">
        <v>168</v>
      </c>
      <c r="C111" s="18">
        <v>0</v>
      </c>
      <c r="D111" s="11">
        <v>500</v>
      </c>
      <c r="E111" s="11">
        <v>0</v>
      </c>
      <c r="F111" s="11">
        <f t="shared" si="3"/>
        <v>500</v>
      </c>
      <c r="G111" s="68" t="e">
        <f t="shared" si="4"/>
        <v>#DIV/0!</v>
      </c>
      <c r="H111" s="68">
        <f t="shared" si="5"/>
        <v>0</v>
      </c>
    </row>
    <row r="112" spans="1:8" s="127" customFormat="1" x14ac:dyDescent="0.2">
      <c r="A112" s="10">
        <v>4226</v>
      </c>
      <c r="B112" s="10" t="s">
        <v>263</v>
      </c>
      <c r="C112" s="18">
        <v>0</v>
      </c>
      <c r="D112" s="11">
        <v>500</v>
      </c>
      <c r="E112" s="11">
        <v>0</v>
      </c>
      <c r="F112" s="11">
        <f t="shared" si="3"/>
        <v>500</v>
      </c>
      <c r="G112" s="68" t="e">
        <f t="shared" si="4"/>
        <v>#DIV/0!</v>
      </c>
      <c r="H112" s="68">
        <f t="shared" si="5"/>
        <v>0</v>
      </c>
    </row>
    <row r="113" spans="1:9" x14ac:dyDescent="0.2">
      <c r="A113" s="10" t="s">
        <v>169</v>
      </c>
      <c r="B113" s="10" t="s">
        <v>170</v>
      </c>
      <c r="C113" s="18">
        <v>11495.44</v>
      </c>
      <c r="D113" s="11">
        <v>6200</v>
      </c>
      <c r="E113" s="11">
        <v>0</v>
      </c>
      <c r="F113" s="11">
        <f t="shared" si="3"/>
        <v>6200</v>
      </c>
      <c r="G113" s="68">
        <f t="shared" si="4"/>
        <v>0</v>
      </c>
      <c r="H113" s="68">
        <f t="shared" si="5"/>
        <v>0</v>
      </c>
      <c r="I113" s="132"/>
    </row>
    <row r="114" spans="1:9" x14ac:dyDescent="0.2">
      <c r="A114" s="10" t="s">
        <v>171</v>
      </c>
      <c r="B114" s="10" t="s">
        <v>172</v>
      </c>
      <c r="C114" s="18">
        <v>0</v>
      </c>
      <c r="D114" s="11">
        <v>900</v>
      </c>
      <c r="E114" s="11">
        <v>0</v>
      </c>
      <c r="F114" s="11">
        <f t="shared" si="3"/>
        <v>900</v>
      </c>
      <c r="G114" s="68" t="e">
        <f t="shared" ref="G114:G118" si="6">E114/C114*100</f>
        <v>#DIV/0!</v>
      </c>
      <c r="H114" s="68">
        <f t="shared" si="5"/>
        <v>0</v>
      </c>
    </row>
    <row r="115" spans="1:9" x14ac:dyDescent="0.2">
      <c r="A115" s="10" t="s">
        <v>173</v>
      </c>
      <c r="B115" s="10" t="s">
        <v>174</v>
      </c>
      <c r="C115" s="18">
        <v>0</v>
      </c>
      <c r="D115" s="11">
        <v>900</v>
      </c>
      <c r="E115" s="11">
        <v>0</v>
      </c>
      <c r="F115" s="11">
        <f t="shared" si="3"/>
        <v>900</v>
      </c>
      <c r="G115" s="68" t="e">
        <f t="shared" si="6"/>
        <v>#DIV/0!</v>
      </c>
      <c r="H115" s="68">
        <f t="shared" si="5"/>
        <v>0</v>
      </c>
    </row>
    <row r="116" spans="1:9" x14ac:dyDescent="0.2">
      <c r="A116" s="10" t="s">
        <v>175</v>
      </c>
      <c r="B116" s="10" t="s">
        <v>176</v>
      </c>
      <c r="C116" s="18">
        <v>0</v>
      </c>
      <c r="D116" s="11">
        <v>0</v>
      </c>
      <c r="E116" s="11">
        <v>0</v>
      </c>
      <c r="F116" s="11">
        <f t="shared" si="3"/>
        <v>0</v>
      </c>
      <c r="G116" s="68" t="e">
        <f t="shared" si="6"/>
        <v>#DIV/0!</v>
      </c>
      <c r="H116" s="68" t="e">
        <f t="shared" si="5"/>
        <v>#DIV/0!</v>
      </c>
    </row>
    <row r="117" spans="1:9" x14ac:dyDescent="0.2">
      <c r="A117" s="10" t="s">
        <v>177</v>
      </c>
      <c r="B117" s="10" t="s">
        <v>178</v>
      </c>
      <c r="C117" s="18">
        <v>0</v>
      </c>
      <c r="D117" s="11">
        <v>0</v>
      </c>
      <c r="E117" s="11">
        <v>0</v>
      </c>
      <c r="F117" s="11">
        <f t="shared" ref="F117:F118" si="7">D117-E117</f>
        <v>0</v>
      </c>
      <c r="G117" s="68" t="e">
        <f t="shared" si="6"/>
        <v>#DIV/0!</v>
      </c>
      <c r="H117" s="68" t="e">
        <f t="shared" si="5"/>
        <v>#DIV/0!</v>
      </c>
    </row>
    <row r="118" spans="1:9" x14ac:dyDescent="0.2">
      <c r="A118" s="10" t="s">
        <v>179</v>
      </c>
      <c r="B118" s="10" t="s">
        <v>178</v>
      </c>
      <c r="C118" s="18">
        <v>0</v>
      </c>
      <c r="D118" s="11">
        <v>0</v>
      </c>
      <c r="E118" s="11">
        <v>0</v>
      </c>
      <c r="F118" s="11">
        <f t="shared" si="7"/>
        <v>0</v>
      </c>
      <c r="G118" s="68" t="e">
        <f t="shared" si="6"/>
        <v>#DIV/0!</v>
      </c>
      <c r="H118" s="68" t="e">
        <f t="shared" si="5"/>
        <v>#DIV/0!</v>
      </c>
    </row>
  </sheetData>
  <mergeCells count="13">
    <mergeCell ref="A8:H8"/>
    <mergeCell ref="A1:B2"/>
    <mergeCell ref="E2:E3"/>
    <mergeCell ref="A3:B4"/>
    <mergeCell ref="A5:B5"/>
    <mergeCell ref="D7:E7"/>
    <mergeCell ref="I69:X69"/>
    <mergeCell ref="I77:R77"/>
    <mergeCell ref="A9:B9"/>
    <mergeCell ref="A46:B46"/>
    <mergeCell ref="I15:U15"/>
    <mergeCell ref="I54:X54"/>
    <mergeCell ref="I56:Q56"/>
  </mergeCells>
  <pageMargins left="1.0416666666666666E-2" right="1.0416666666666666E-2" top="1.0416666666666666E-2" bottom="1.0416666666666666E-2" header="0.3" footer="0.3"/>
  <pageSetup paperSize="9" orientation="landscape" r:id="rId1"/>
  <ignoredErrors>
    <ignoredError sqref="C11 F20:F22 F113:F118 G48:H48 F11:H11 F12:F17 F45:F95 F98:F111" unlockedFormula="1"/>
    <ignoredError sqref="F26:F29 F40 F44 F34:F37" evalError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Opći dio - sažetak</vt:lpstr>
      <vt:lpstr>Prihodi prema ekonomskoj klas</vt:lpstr>
      <vt:lpstr>Rashodi prema ekonomskoj klasif</vt:lpstr>
      <vt:lpstr>Prihodi prema izvorima financir</vt:lpstr>
      <vt:lpstr>Rashodi prema izvorima financir</vt:lpstr>
      <vt:lpstr>Rashodi prema funcijskoj klas</vt:lpstr>
      <vt:lpstr>Posebni dio polugodišnjeg izvje</vt:lpstr>
      <vt:lpstr>Obrazloženje - Opći dio</vt:lpstr>
      <vt:lpstr>'Posebni dio polugodišnjeg izvje'!Print_Titles</vt:lpstr>
      <vt:lpstr>'Rashodi prema funcijskoj klas'!Print_Titles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2024-04-10T10:58:11Z</dcterms:created>
  <dcterms:modified xsi:type="dcterms:W3CDTF">2026-09-02T07:08:58Z</dcterms:modified>
</cp:coreProperties>
</file>