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30" firstSheet="5" activeTab="8"/>
  </bookViews>
  <sheets>
    <sheet name="Opći dio - sažetak" sheetId="7" r:id="rId1"/>
    <sheet name="Prihodi prema ekonomskoj klas" sheetId="8" r:id="rId2"/>
    <sheet name="Rashodi prema ekonomskoj klasif" sheetId="9" r:id="rId3"/>
    <sheet name="Prihodi prema izvorima financir" sheetId="10" r:id="rId4"/>
    <sheet name="Rashodi prema izvorima financir" sheetId="31" r:id="rId5"/>
    <sheet name="Rashodi prema funcijskoj klas" sheetId="12" r:id="rId6"/>
    <sheet name="Posebni dio polugodišnjeg izvje" sheetId="30" r:id="rId7"/>
    <sheet name="Obrazloženje - Opći dio" sheetId="32" r:id="rId8"/>
    <sheet name="Obrazloženje - Posebni dio" sheetId="33" r:id="rId9"/>
  </sheets>
  <definedNames>
    <definedName name="_xlnm.Print_Titles" localSheetId="8">'Obrazloženje - Posebni dio'!$1:$1</definedName>
    <definedName name="_xlnm.Print_Titles" localSheetId="6">'Posebni dio polugodišnjeg izvje'!$1:$1</definedName>
    <definedName name="_xlnm.Print_Titles" localSheetId="3">'Prihodi prema izvorima financir'!#REF!</definedName>
    <definedName name="_xlnm.Print_Titles" localSheetId="2">'Rashodi prema ekonomskoj klasif'!#REF!</definedName>
    <definedName name="_xlnm.Print_Titles" localSheetId="5">'Rashodi prema funcijskoj klas'!$1:$1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9" i="33" l="1"/>
  <c r="G200" i="33"/>
  <c r="G201" i="33"/>
  <c r="F201" i="33"/>
  <c r="F200" i="33"/>
  <c r="F199" i="33"/>
  <c r="G115" i="33"/>
  <c r="G116" i="33"/>
  <c r="G117" i="33"/>
  <c r="G118" i="33"/>
  <c r="G114" i="33"/>
  <c r="F115" i="33"/>
  <c r="F116" i="33"/>
  <c r="F117" i="33"/>
  <c r="F118" i="33"/>
  <c r="F114" i="33"/>
  <c r="G89" i="33"/>
  <c r="G90" i="33"/>
  <c r="G91" i="33"/>
  <c r="G92" i="33"/>
  <c r="G93" i="33"/>
  <c r="G94" i="33"/>
  <c r="G95" i="33"/>
  <c r="G96" i="33"/>
  <c r="G97" i="33"/>
  <c r="G98" i="33"/>
  <c r="G99" i="33"/>
  <c r="G100" i="33"/>
  <c r="G101" i="33"/>
  <c r="G102" i="33"/>
  <c r="G103" i="33"/>
  <c r="G104" i="33"/>
  <c r="G105" i="33"/>
  <c r="G106" i="33"/>
  <c r="G107" i="33"/>
  <c r="G108" i="33"/>
  <c r="G109" i="33"/>
  <c r="G110" i="33"/>
  <c r="G111" i="33"/>
  <c r="G112" i="33"/>
  <c r="G88" i="33"/>
  <c r="F89" i="33"/>
  <c r="F90" i="33"/>
  <c r="F91" i="33"/>
  <c r="F92" i="33"/>
  <c r="F93" i="33"/>
  <c r="F94" i="33"/>
  <c r="F95" i="33"/>
  <c r="F96" i="33"/>
  <c r="F97" i="33"/>
  <c r="F98" i="33"/>
  <c r="F99" i="33"/>
  <c r="F100" i="33"/>
  <c r="F101" i="33"/>
  <c r="F102" i="33"/>
  <c r="F103" i="33"/>
  <c r="F104" i="33"/>
  <c r="F105" i="33"/>
  <c r="F106" i="33"/>
  <c r="F107" i="33"/>
  <c r="F108" i="33"/>
  <c r="F109" i="33"/>
  <c r="F110" i="33"/>
  <c r="F111" i="33"/>
  <c r="F112" i="33"/>
  <c r="F88" i="33"/>
  <c r="H43" i="33"/>
  <c r="H42" i="33"/>
  <c r="H41" i="33"/>
  <c r="H30" i="33"/>
  <c r="H31" i="33"/>
  <c r="H32" i="33"/>
  <c r="H33" i="33"/>
  <c r="H34" i="33"/>
  <c r="H35" i="33"/>
  <c r="H36" i="33"/>
  <c r="G36" i="33"/>
  <c r="F36" i="33"/>
  <c r="G35" i="33"/>
  <c r="F35" i="33"/>
  <c r="G34" i="33"/>
  <c r="F34" i="33"/>
  <c r="G33" i="33"/>
  <c r="F33" i="33"/>
  <c r="G32" i="33"/>
  <c r="F32" i="33"/>
  <c r="G31" i="33"/>
  <c r="F31" i="33"/>
  <c r="G30" i="33"/>
  <c r="F30" i="33"/>
  <c r="G29" i="33"/>
  <c r="F29" i="33"/>
  <c r="H29" i="33"/>
  <c r="F23" i="33"/>
  <c r="G93" i="32"/>
  <c r="G94" i="32"/>
  <c r="G95" i="32"/>
  <c r="G96" i="32"/>
  <c r="G97" i="32"/>
  <c r="G98" i="32"/>
  <c r="G99" i="32"/>
  <c r="G100" i="32"/>
  <c r="G101" i="32"/>
  <c r="G102" i="32"/>
  <c r="G103" i="32"/>
  <c r="G104" i="32"/>
  <c r="G105" i="32"/>
  <c r="G106" i="32"/>
  <c r="G107" i="32"/>
  <c r="G108" i="32"/>
  <c r="G109" i="32"/>
  <c r="G110" i="32"/>
  <c r="G111" i="32"/>
  <c r="G112" i="32"/>
  <c r="G113" i="32"/>
  <c r="G114" i="32"/>
  <c r="G115" i="32"/>
  <c r="G116" i="32"/>
  <c r="G117" i="32"/>
  <c r="G118" i="32"/>
  <c r="G88" i="32"/>
  <c r="G87" i="32"/>
  <c r="G85" i="32"/>
  <c r="G84" i="32"/>
  <c r="G64" i="32"/>
  <c r="G54" i="32"/>
  <c r="G53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G42" i="32"/>
  <c r="G4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F39" i="32"/>
  <c r="F38" i="32"/>
  <c r="F211" i="30"/>
  <c r="F212" i="30"/>
  <c r="F213" i="30"/>
  <c r="F214" i="30"/>
  <c r="F215" i="30"/>
  <c r="F216" i="30"/>
  <c r="F217" i="30"/>
  <c r="F218" i="30"/>
  <c r="F219" i="30"/>
  <c r="F220" i="30"/>
  <c r="F221" i="30"/>
  <c r="F222" i="30"/>
  <c r="F223" i="30"/>
  <c r="F224" i="30"/>
  <c r="E211" i="30"/>
  <c r="E191" i="30"/>
  <c r="F191" i="30"/>
  <c r="E190" i="30"/>
  <c r="F190" i="30"/>
  <c r="E174" i="30"/>
  <c r="E36" i="30"/>
  <c r="F36" i="30"/>
  <c r="E35" i="30"/>
  <c r="F35" i="30"/>
  <c r="E34" i="30"/>
  <c r="F34" i="30"/>
  <c r="E33" i="30"/>
  <c r="F33" i="30"/>
  <c r="E32" i="30"/>
  <c r="F32" i="30"/>
  <c r="E31" i="30"/>
  <c r="F31" i="30"/>
  <c r="E30" i="30"/>
  <c r="F30" i="30"/>
  <c r="F29" i="30"/>
  <c r="E29" i="30"/>
  <c r="E23" i="30"/>
  <c r="F23" i="30"/>
  <c r="G13" i="9" l="1"/>
  <c r="G14" i="9"/>
  <c r="G15" i="9"/>
  <c r="F34" i="8"/>
  <c r="G34" i="8"/>
  <c r="H34" i="8"/>
  <c r="F33" i="8"/>
  <c r="G33" i="8"/>
  <c r="H33" i="8"/>
  <c r="F32" i="8"/>
  <c r="G32" i="8"/>
  <c r="H32" i="8"/>
  <c r="F31" i="8"/>
  <c r="G31" i="8"/>
  <c r="H31" i="8"/>
  <c r="F17" i="8"/>
  <c r="G17" i="8"/>
  <c r="H17" i="8"/>
  <c r="F16" i="8"/>
  <c r="G16" i="8"/>
  <c r="H16" i="8"/>
  <c r="G174" i="33" l="1"/>
  <c r="F120" i="33" l="1"/>
  <c r="G120" i="33"/>
  <c r="H120" i="33"/>
  <c r="F121" i="33"/>
  <c r="G121" i="33"/>
  <c r="H121" i="33"/>
  <c r="F122" i="33"/>
  <c r="G122" i="33"/>
  <c r="H122" i="33"/>
  <c r="F123" i="33"/>
  <c r="G123" i="33"/>
  <c r="H123" i="33"/>
  <c r="F124" i="33"/>
  <c r="G124" i="33"/>
  <c r="H124" i="33"/>
  <c r="F125" i="33"/>
  <c r="G125" i="33"/>
  <c r="H125" i="33"/>
  <c r="H113" i="33"/>
  <c r="G113" i="33"/>
  <c r="F113" i="33"/>
  <c r="F87" i="33"/>
  <c r="F126" i="33"/>
  <c r="G87" i="33"/>
  <c r="H87" i="33"/>
  <c r="F127" i="33"/>
  <c r="G127" i="33"/>
  <c r="H127" i="33"/>
  <c r="F128" i="33"/>
  <c r="G128" i="33"/>
  <c r="H128" i="33"/>
  <c r="F129" i="33"/>
  <c r="G129" i="33"/>
  <c r="H129" i="33"/>
  <c r="F130" i="33"/>
  <c r="G130" i="33"/>
  <c r="H130" i="33"/>
  <c r="F131" i="33"/>
  <c r="G131" i="33"/>
  <c r="H131" i="33"/>
  <c r="F132" i="33"/>
  <c r="G132" i="33"/>
  <c r="H132" i="33"/>
  <c r="F133" i="33"/>
  <c r="G133" i="33"/>
  <c r="H133" i="33"/>
  <c r="F134" i="33"/>
  <c r="G134" i="33"/>
  <c r="H134" i="33"/>
  <c r="F135" i="33"/>
  <c r="G135" i="33"/>
  <c r="H135" i="33"/>
  <c r="F136" i="33"/>
  <c r="G136" i="33"/>
  <c r="H136" i="33"/>
  <c r="F137" i="33"/>
  <c r="G137" i="33"/>
  <c r="H137" i="33"/>
  <c r="F138" i="33"/>
  <c r="G138" i="33"/>
  <c r="H138" i="33"/>
  <c r="F139" i="33"/>
  <c r="G139" i="33"/>
  <c r="H139" i="33"/>
  <c r="F140" i="33"/>
  <c r="G140" i="33"/>
  <c r="H140" i="33"/>
  <c r="F141" i="33"/>
  <c r="G141" i="33"/>
  <c r="H141" i="33"/>
  <c r="F142" i="33"/>
  <c r="G142" i="33"/>
  <c r="H142" i="33"/>
  <c r="F143" i="33"/>
  <c r="G143" i="33"/>
  <c r="H143" i="33"/>
  <c r="F144" i="33"/>
  <c r="G144" i="33"/>
  <c r="H144" i="33"/>
  <c r="F145" i="33"/>
  <c r="G145" i="33"/>
  <c r="H145" i="33"/>
  <c r="F146" i="33"/>
  <c r="G146" i="33"/>
  <c r="H146" i="33"/>
  <c r="F147" i="33"/>
  <c r="G147" i="33"/>
  <c r="H147" i="33"/>
  <c r="F148" i="33"/>
  <c r="G148" i="33"/>
  <c r="H148" i="33"/>
  <c r="F149" i="33"/>
  <c r="G149" i="33"/>
  <c r="H149" i="33"/>
  <c r="F150" i="33"/>
  <c r="G150" i="33"/>
  <c r="H150" i="33"/>
  <c r="F151" i="33"/>
  <c r="G151" i="33"/>
  <c r="F152" i="33"/>
  <c r="G152" i="33"/>
  <c r="H152" i="33"/>
  <c r="F153" i="33"/>
  <c r="G153" i="33"/>
  <c r="H153" i="33"/>
  <c r="F154" i="33"/>
  <c r="G154" i="33"/>
  <c r="H154" i="33"/>
  <c r="F168" i="33"/>
  <c r="F169" i="33"/>
  <c r="F170" i="33"/>
  <c r="F171" i="33"/>
  <c r="F172" i="33"/>
  <c r="F173" i="33"/>
  <c r="F175" i="33"/>
  <c r="D48" i="32"/>
  <c r="H118" i="32"/>
  <c r="H117" i="32"/>
  <c r="H116" i="32"/>
  <c r="F112" i="32"/>
  <c r="H112" i="32"/>
  <c r="H108" i="32"/>
  <c r="H107" i="32"/>
  <c r="H105" i="32"/>
  <c r="H104" i="32"/>
  <c r="H103" i="32"/>
  <c r="H101" i="32"/>
  <c r="H100" i="32"/>
  <c r="H99" i="32"/>
  <c r="H98" i="32"/>
  <c r="F97" i="32"/>
  <c r="H97" i="32"/>
  <c r="F96" i="32"/>
  <c r="H96" i="32"/>
  <c r="H93" i="32"/>
  <c r="H88" i="32"/>
  <c r="H54" i="32"/>
  <c r="H53" i="32"/>
  <c r="D11" i="32"/>
  <c r="F43" i="32"/>
  <c r="F42" i="32"/>
  <c r="F41" i="32"/>
  <c r="F33" i="32"/>
  <c r="F32" i="32"/>
  <c r="F31" i="32"/>
  <c r="F30" i="32"/>
  <c r="F25" i="32"/>
  <c r="F24" i="32"/>
  <c r="F23" i="32"/>
  <c r="F19" i="32"/>
  <c r="F18" i="32"/>
  <c r="C12" i="31"/>
  <c r="F116" i="30" l="1"/>
  <c r="F117" i="30"/>
  <c r="F118" i="30"/>
  <c r="F119" i="30"/>
  <c r="E116" i="30"/>
  <c r="E117" i="30"/>
  <c r="E118" i="30"/>
  <c r="E119" i="30"/>
  <c r="F95" i="30"/>
  <c r="F96" i="30"/>
  <c r="F97" i="30"/>
  <c r="F98" i="30"/>
  <c r="F99" i="30"/>
  <c r="F100" i="30"/>
  <c r="F101" i="30"/>
  <c r="F102" i="30"/>
  <c r="F103" i="30"/>
  <c r="F104" i="30"/>
  <c r="F105" i="30"/>
  <c r="F106" i="30"/>
  <c r="F107" i="30"/>
  <c r="F108" i="30"/>
  <c r="F109" i="30"/>
  <c r="F110" i="30"/>
  <c r="F111" i="30"/>
  <c r="F112" i="30"/>
  <c r="E95" i="30"/>
  <c r="E96" i="30"/>
  <c r="E97" i="30"/>
  <c r="E98" i="30"/>
  <c r="E99" i="30"/>
  <c r="E100" i="30"/>
  <c r="E101" i="30"/>
  <c r="E102" i="30"/>
  <c r="E103" i="30"/>
  <c r="E104" i="30"/>
  <c r="E105" i="30"/>
  <c r="E106" i="30"/>
  <c r="E107" i="30"/>
  <c r="E108" i="30"/>
  <c r="E109" i="30"/>
  <c r="E110" i="30"/>
  <c r="E111" i="30"/>
  <c r="E112" i="30"/>
  <c r="F88" i="30"/>
  <c r="F89" i="30"/>
  <c r="E88" i="30"/>
  <c r="E89" i="30"/>
  <c r="G64" i="9"/>
  <c r="H64" i="9"/>
  <c r="H57" i="9"/>
  <c r="H58" i="9"/>
  <c r="G57" i="9"/>
  <c r="G58" i="9"/>
  <c r="H208" i="33" l="1"/>
  <c r="G208" i="33"/>
  <c r="F208" i="33"/>
  <c r="G43" i="33"/>
  <c r="G42" i="33"/>
  <c r="G41" i="33"/>
  <c r="C11" i="8"/>
  <c r="G226" i="33" l="1"/>
  <c r="G225" i="33"/>
  <c r="G224" i="33"/>
  <c r="G223" i="33"/>
  <c r="G222" i="33"/>
  <c r="G221" i="33"/>
  <c r="G220" i="33"/>
  <c r="G219" i="33"/>
  <c r="G218" i="33"/>
  <c r="G207" i="33"/>
  <c r="G206" i="33"/>
  <c r="G205" i="33"/>
  <c r="G204" i="33"/>
  <c r="G203" i="33"/>
  <c r="G202" i="33"/>
  <c r="G184" i="33"/>
  <c r="G185" i="33"/>
  <c r="G186" i="33"/>
  <c r="G187" i="33"/>
  <c r="G188" i="33"/>
  <c r="G189" i="33"/>
  <c r="G192" i="33"/>
  <c r="G193" i="33"/>
  <c r="G194" i="33"/>
  <c r="G195" i="33"/>
  <c r="G196" i="33"/>
  <c r="G197" i="33"/>
  <c r="G198" i="33"/>
  <c r="G183" i="33"/>
  <c r="G182" i="33"/>
  <c r="G181" i="33"/>
  <c r="G180" i="33"/>
  <c r="G179" i="33"/>
  <c r="G170" i="33"/>
  <c r="G171" i="33"/>
  <c r="G172" i="33"/>
  <c r="G173" i="33"/>
  <c r="G175" i="33"/>
  <c r="G176" i="33"/>
  <c r="G177" i="33"/>
  <c r="G178" i="33"/>
  <c r="G169" i="33"/>
  <c r="G168" i="33"/>
  <c r="G157" i="33"/>
  <c r="G158" i="33"/>
  <c r="G159" i="33"/>
  <c r="G160" i="33"/>
  <c r="G161" i="33"/>
  <c r="G162" i="33"/>
  <c r="G163" i="33"/>
  <c r="G164" i="33"/>
  <c r="G165" i="33"/>
  <c r="G166" i="33"/>
  <c r="G167" i="33"/>
  <c r="G156" i="33"/>
  <c r="G155" i="33"/>
  <c r="G126" i="33"/>
  <c r="G86" i="33"/>
  <c r="G85" i="33"/>
  <c r="G84" i="33"/>
  <c r="G80" i="33"/>
  <c r="G81" i="33"/>
  <c r="G82" i="33"/>
  <c r="G83" i="33"/>
  <c r="G79" i="33"/>
  <c r="G78" i="33"/>
  <c r="G50" i="33"/>
  <c r="G51" i="33"/>
  <c r="G52" i="33"/>
  <c r="G53" i="33"/>
  <c r="G54" i="33"/>
  <c r="G55" i="33"/>
  <c r="G56" i="33"/>
  <c r="G57" i="33"/>
  <c r="G58" i="33"/>
  <c r="G59" i="33"/>
  <c r="G60" i="33"/>
  <c r="G61" i="33"/>
  <c r="G62" i="33"/>
  <c r="G63" i="33"/>
  <c r="G64" i="33"/>
  <c r="G65" i="33"/>
  <c r="G66" i="33"/>
  <c r="G67" i="33"/>
  <c r="G68" i="33"/>
  <c r="G69" i="33"/>
  <c r="G70" i="33"/>
  <c r="G71" i="33"/>
  <c r="G72" i="33"/>
  <c r="G73" i="33"/>
  <c r="G74" i="33"/>
  <c r="G75" i="33"/>
  <c r="G76" i="33"/>
  <c r="G77" i="33"/>
  <c r="G49" i="33"/>
  <c r="G48" i="33"/>
  <c r="G47" i="33"/>
  <c r="G46" i="33"/>
  <c r="G39" i="33"/>
  <c r="G40" i="33"/>
  <c r="G44" i="33"/>
  <c r="G45" i="33"/>
  <c r="G38" i="33"/>
  <c r="G28" i="33"/>
  <c r="G27" i="33"/>
  <c r="G37" i="33"/>
  <c r="G26" i="33"/>
  <c r="G21" i="33"/>
  <c r="G24" i="33"/>
  <c r="G25" i="33"/>
  <c r="G20" i="33"/>
  <c r="G19" i="33"/>
  <c r="G18" i="33"/>
  <c r="G17" i="33"/>
  <c r="G16" i="33"/>
  <c r="G15" i="33"/>
  <c r="G14" i="33"/>
  <c r="G13" i="33"/>
  <c r="G12" i="33"/>
  <c r="H226" i="33"/>
  <c r="H225" i="33"/>
  <c r="H224" i="33"/>
  <c r="H223" i="33"/>
  <c r="H222" i="33"/>
  <c r="H221" i="33"/>
  <c r="F221" i="33"/>
  <c r="H220" i="33"/>
  <c r="H219" i="33"/>
  <c r="H218" i="33"/>
  <c r="H207" i="33"/>
  <c r="F207" i="33"/>
  <c r="H206" i="33"/>
  <c r="H205" i="33"/>
  <c r="H204" i="33"/>
  <c r="H203" i="33"/>
  <c r="H202" i="33"/>
  <c r="F202" i="33"/>
  <c r="F198" i="33"/>
  <c r="F197" i="33"/>
  <c r="F196" i="33"/>
  <c r="F195" i="33"/>
  <c r="H194" i="33"/>
  <c r="F194" i="33"/>
  <c r="F193" i="33"/>
  <c r="F192" i="33"/>
  <c r="H189" i="33"/>
  <c r="F189" i="33"/>
  <c r="H188" i="33"/>
  <c r="F188" i="33"/>
  <c r="H187" i="33"/>
  <c r="F187" i="33"/>
  <c r="H186" i="33"/>
  <c r="F186" i="33"/>
  <c r="H185" i="33"/>
  <c r="F185" i="33"/>
  <c r="H184" i="33"/>
  <c r="F184" i="33"/>
  <c r="H183" i="33"/>
  <c r="F183" i="33"/>
  <c r="H182" i="33"/>
  <c r="F182" i="33"/>
  <c r="H181" i="33"/>
  <c r="F181" i="33"/>
  <c r="H180" i="33"/>
  <c r="F180" i="33"/>
  <c r="H179" i="33"/>
  <c r="F179" i="33"/>
  <c r="F178" i="33"/>
  <c r="F177" i="33"/>
  <c r="H176" i="33"/>
  <c r="F176" i="33"/>
  <c r="H175" i="33"/>
  <c r="H173" i="33"/>
  <c r="H172" i="33"/>
  <c r="H171" i="33"/>
  <c r="H168" i="33"/>
  <c r="H167" i="33"/>
  <c r="F167" i="33"/>
  <c r="H166" i="33"/>
  <c r="F166" i="33"/>
  <c r="H165" i="33"/>
  <c r="F165" i="33"/>
  <c r="H164" i="33"/>
  <c r="F164" i="33"/>
  <c r="H163" i="33"/>
  <c r="F163" i="33"/>
  <c r="H162" i="33"/>
  <c r="F162" i="33"/>
  <c r="F161" i="33"/>
  <c r="H160" i="33"/>
  <c r="F160" i="33"/>
  <c r="H159" i="33"/>
  <c r="F159" i="33"/>
  <c r="H158" i="33"/>
  <c r="F158" i="33"/>
  <c r="H157" i="33"/>
  <c r="F157" i="33"/>
  <c r="H156" i="33"/>
  <c r="F156" i="33"/>
  <c r="H155" i="33"/>
  <c r="F155" i="33"/>
  <c r="H126" i="33"/>
  <c r="H86" i="33"/>
  <c r="F86" i="33"/>
  <c r="H85" i="33"/>
  <c r="F85" i="33"/>
  <c r="H84" i="33"/>
  <c r="F84" i="33"/>
  <c r="F83" i="33"/>
  <c r="H82" i="33"/>
  <c r="F82" i="33"/>
  <c r="H81" i="33"/>
  <c r="F81" i="33"/>
  <c r="F80" i="33"/>
  <c r="H79" i="33"/>
  <c r="F79" i="33"/>
  <c r="H78" i="33"/>
  <c r="F78" i="33"/>
  <c r="H77" i="33"/>
  <c r="F77" i="33"/>
  <c r="H76" i="33"/>
  <c r="F76" i="33"/>
  <c r="H75" i="33"/>
  <c r="F75" i="33"/>
  <c r="H74" i="33"/>
  <c r="F74" i="33"/>
  <c r="H73" i="33"/>
  <c r="F73" i="33"/>
  <c r="F72" i="33"/>
  <c r="F71" i="33"/>
  <c r="H70" i="33"/>
  <c r="F70" i="33"/>
  <c r="H69" i="33"/>
  <c r="F69" i="33"/>
  <c r="H68" i="33"/>
  <c r="F68" i="33"/>
  <c r="H67" i="33"/>
  <c r="F67" i="33"/>
  <c r="H66" i="33"/>
  <c r="F66" i="33"/>
  <c r="H65" i="33"/>
  <c r="F65" i="33"/>
  <c r="H64" i="33"/>
  <c r="F64" i="33"/>
  <c r="F63" i="33"/>
  <c r="H62" i="33"/>
  <c r="F62" i="33"/>
  <c r="H61" i="33"/>
  <c r="F61" i="33"/>
  <c r="H60" i="33"/>
  <c r="F60" i="33"/>
  <c r="H59" i="33"/>
  <c r="F59" i="33"/>
  <c r="H58" i="33"/>
  <c r="F58" i="33"/>
  <c r="H57" i="33"/>
  <c r="F57" i="33"/>
  <c r="F56" i="33"/>
  <c r="H55" i="33"/>
  <c r="F55" i="33"/>
  <c r="H54" i="33"/>
  <c r="F54" i="33"/>
  <c r="F53" i="33"/>
  <c r="H52" i="33"/>
  <c r="F52" i="33"/>
  <c r="H51" i="33"/>
  <c r="F51" i="33"/>
  <c r="H50" i="33"/>
  <c r="F50" i="33"/>
  <c r="H49" i="33"/>
  <c r="F49" i="33"/>
  <c r="H48" i="33"/>
  <c r="F48" i="33"/>
  <c r="H47" i="33"/>
  <c r="F47" i="33"/>
  <c r="H46" i="33"/>
  <c r="F46" i="33"/>
  <c r="H45" i="33"/>
  <c r="F45" i="33"/>
  <c r="H44" i="33"/>
  <c r="F44" i="33"/>
  <c r="F43" i="33"/>
  <c r="F42" i="33"/>
  <c r="F41" i="33"/>
  <c r="H40" i="33"/>
  <c r="F40" i="33"/>
  <c r="H39" i="33"/>
  <c r="F39" i="33"/>
  <c r="H38" i="33"/>
  <c r="F38" i="33"/>
  <c r="H37" i="33"/>
  <c r="F37" i="33"/>
  <c r="H28" i="33"/>
  <c r="H27" i="33"/>
  <c r="F27" i="33"/>
  <c r="H26" i="33"/>
  <c r="F26" i="33"/>
  <c r="H25" i="33"/>
  <c r="F25" i="33"/>
  <c r="H24" i="33"/>
  <c r="F24" i="33"/>
  <c r="F22" i="33"/>
  <c r="H21" i="33"/>
  <c r="F21" i="33"/>
  <c r="H20" i="33"/>
  <c r="F20" i="33"/>
  <c r="H19" i="33"/>
  <c r="F19" i="33"/>
  <c r="H18" i="33"/>
  <c r="F18" i="33"/>
  <c r="H17" i="33"/>
  <c r="F17" i="33"/>
  <c r="H16" i="33"/>
  <c r="F16" i="33"/>
  <c r="H15" i="33"/>
  <c r="F15" i="33"/>
  <c r="H14" i="33"/>
  <c r="F14" i="33"/>
  <c r="H13" i="33"/>
  <c r="F13" i="33"/>
  <c r="H12" i="33"/>
  <c r="F12" i="33"/>
  <c r="F118" i="32"/>
  <c r="F117" i="32"/>
  <c r="F116" i="32"/>
  <c r="H115" i="32"/>
  <c r="F115" i="32"/>
  <c r="H114" i="32"/>
  <c r="F114" i="32"/>
  <c r="H113" i="32"/>
  <c r="F113" i="32"/>
  <c r="H111" i="32"/>
  <c r="F111" i="32"/>
  <c r="H110" i="32"/>
  <c r="F110" i="32"/>
  <c r="H109" i="32"/>
  <c r="F109" i="32"/>
  <c r="F108" i="32"/>
  <c r="F107" i="32"/>
  <c r="H106" i="32"/>
  <c r="F106" i="32"/>
  <c r="F105" i="32"/>
  <c r="F104" i="32"/>
  <c r="F103" i="32"/>
  <c r="H102" i="32"/>
  <c r="F102" i="32"/>
  <c r="F101" i="32"/>
  <c r="F100" i="32"/>
  <c r="F99" i="32"/>
  <c r="F98" i="32"/>
  <c r="H95" i="32"/>
  <c r="F95" i="32"/>
  <c r="H94" i="32"/>
  <c r="F94" i="32"/>
  <c r="F93" i="32"/>
  <c r="H92" i="32"/>
  <c r="G92" i="32"/>
  <c r="F92" i="32"/>
  <c r="H91" i="32"/>
  <c r="G91" i="32"/>
  <c r="F91" i="32"/>
  <c r="H90" i="32"/>
  <c r="G90" i="32"/>
  <c r="F90" i="32"/>
  <c r="H89" i="32"/>
  <c r="G89" i="32"/>
  <c r="F89" i="32"/>
  <c r="F88" i="32"/>
  <c r="H87" i="32"/>
  <c r="F87" i="32"/>
  <c r="H86" i="32"/>
  <c r="G86" i="32"/>
  <c r="F86" i="32"/>
  <c r="H85" i="32"/>
  <c r="F85" i="32"/>
  <c r="H84" i="32"/>
  <c r="F84" i="32"/>
  <c r="H83" i="32"/>
  <c r="G83" i="32"/>
  <c r="F83" i="32"/>
  <c r="H82" i="32"/>
  <c r="G82" i="32"/>
  <c r="F82" i="32"/>
  <c r="H81" i="32"/>
  <c r="G81" i="32"/>
  <c r="F81" i="32"/>
  <c r="H80" i="32"/>
  <c r="G80" i="32"/>
  <c r="F80" i="32"/>
  <c r="H79" i="32"/>
  <c r="G79" i="32"/>
  <c r="F79" i="32"/>
  <c r="H78" i="32"/>
  <c r="G78" i="32"/>
  <c r="F78" i="32"/>
  <c r="H77" i="32"/>
  <c r="G77" i="32"/>
  <c r="F77" i="32"/>
  <c r="H76" i="32"/>
  <c r="G76" i="32"/>
  <c r="F76" i="32"/>
  <c r="H75" i="32"/>
  <c r="G75" i="32"/>
  <c r="F75" i="32"/>
  <c r="H74" i="32"/>
  <c r="G74" i="32"/>
  <c r="F74" i="32"/>
  <c r="H73" i="32"/>
  <c r="G73" i="32"/>
  <c r="F73" i="32"/>
  <c r="H72" i="32"/>
  <c r="G72" i="32"/>
  <c r="F72" i="32"/>
  <c r="H71" i="32"/>
  <c r="G71" i="32"/>
  <c r="F71" i="32"/>
  <c r="H70" i="32"/>
  <c r="G70" i="32"/>
  <c r="F70" i="32"/>
  <c r="H69" i="32"/>
  <c r="G69" i="32"/>
  <c r="F69" i="32"/>
  <c r="H68" i="32"/>
  <c r="G68" i="32"/>
  <c r="F68" i="32"/>
  <c r="H67" i="32"/>
  <c r="G67" i="32"/>
  <c r="F67" i="32"/>
  <c r="H66" i="32"/>
  <c r="G66" i="32"/>
  <c r="F66" i="32"/>
  <c r="H65" i="32"/>
  <c r="G65" i="32"/>
  <c r="F65" i="32"/>
  <c r="H64" i="32"/>
  <c r="F64" i="32"/>
  <c r="H63" i="32"/>
  <c r="G63" i="32"/>
  <c r="F63" i="32"/>
  <c r="H62" i="32"/>
  <c r="G62" i="32"/>
  <c r="F62" i="32"/>
  <c r="H61" i="32"/>
  <c r="G61" i="32"/>
  <c r="F61" i="32"/>
  <c r="H60" i="32"/>
  <c r="G60" i="32"/>
  <c r="F60" i="32"/>
  <c r="H59" i="32"/>
  <c r="G59" i="32"/>
  <c r="F59" i="32"/>
  <c r="H58" i="32"/>
  <c r="G58" i="32"/>
  <c r="F58" i="32"/>
  <c r="H57" i="32"/>
  <c r="G57" i="32"/>
  <c r="F57" i="32"/>
  <c r="H56" i="32"/>
  <c r="G56" i="32"/>
  <c r="F56" i="32"/>
  <c r="H55" i="32"/>
  <c r="G55" i="32"/>
  <c r="F55" i="32"/>
  <c r="F54" i="32"/>
  <c r="F53" i="32"/>
  <c r="H52" i="32"/>
  <c r="G52" i="32"/>
  <c r="F52" i="32"/>
  <c r="H51" i="32"/>
  <c r="G51" i="32"/>
  <c r="F51" i="32"/>
  <c r="H50" i="32"/>
  <c r="G50" i="32"/>
  <c r="F50" i="32"/>
  <c r="H49" i="32"/>
  <c r="G49" i="32"/>
  <c r="F49" i="32"/>
  <c r="F48" i="32"/>
  <c r="H48" i="32"/>
  <c r="F40" i="32"/>
  <c r="F37" i="32"/>
  <c r="F36" i="32"/>
  <c r="F35" i="32"/>
  <c r="F34" i="32"/>
  <c r="F29" i="32"/>
  <c r="F28" i="32"/>
  <c r="F27" i="32"/>
  <c r="F26" i="32"/>
  <c r="F22" i="32"/>
  <c r="F21" i="32"/>
  <c r="F20" i="32"/>
  <c r="F17" i="32"/>
  <c r="F16" i="32"/>
  <c r="F15" i="32"/>
  <c r="F14" i="32"/>
  <c r="G13" i="32"/>
  <c r="F13" i="32"/>
  <c r="H12" i="32"/>
  <c r="G12" i="32"/>
  <c r="F12" i="32"/>
  <c r="H11" i="32"/>
  <c r="C11" i="32"/>
  <c r="E225" i="30"/>
  <c r="E210" i="30"/>
  <c r="E205" i="30"/>
  <c r="E204" i="30"/>
  <c r="E203" i="30"/>
  <c r="E202" i="30"/>
  <c r="E185" i="30"/>
  <c r="E186" i="30"/>
  <c r="E187" i="30"/>
  <c r="E188" i="30"/>
  <c r="E189" i="30"/>
  <c r="E192" i="30"/>
  <c r="E193" i="30"/>
  <c r="E194" i="30"/>
  <c r="E195" i="30"/>
  <c r="E196" i="30"/>
  <c r="E197" i="30"/>
  <c r="E198" i="30"/>
  <c r="E184" i="30"/>
  <c r="E183" i="30"/>
  <c r="E182" i="30"/>
  <c r="E181" i="30"/>
  <c r="E180" i="30"/>
  <c r="E179" i="30"/>
  <c r="E170" i="30"/>
  <c r="E171" i="30"/>
  <c r="E172" i="30"/>
  <c r="E173" i="30"/>
  <c r="E175" i="30"/>
  <c r="E176" i="30"/>
  <c r="E177" i="30"/>
  <c r="E178" i="30"/>
  <c r="E169" i="30"/>
  <c r="E168" i="30"/>
  <c r="E157" i="30"/>
  <c r="E158" i="30"/>
  <c r="E159" i="30"/>
  <c r="E160" i="30"/>
  <c r="E161" i="30"/>
  <c r="E162" i="30"/>
  <c r="E163" i="30"/>
  <c r="E164" i="30"/>
  <c r="E165" i="30"/>
  <c r="E166" i="30"/>
  <c r="E167" i="30"/>
  <c r="E156" i="30"/>
  <c r="E155" i="30"/>
  <c r="E125" i="30"/>
  <c r="E126" i="30"/>
  <c r="E127" i="30"/>
  <c r="E128" i="30"/>
  <c r="E129" i="30"/>
  <c r="E130" i="30"/>
  <c r="E131" i="30"/>
  <c r="E132" i="30"/>
  <c r="E133" i="30"/>
  <c r="E134" i="30"/>
  <c r="E135" i="30"/>
  <c r="E136" i="30"/>
  <c r="E137" i="30"/>
  <c r="E138" i="30"/>
  <c r="E139" i="30"/>
  <c r="E140" i="30"/>
  <c r="E141" i="30"/>
  <c r="E142" i="30"/>
  <c r="E143" i="30"/>
  <c r="E144" i="30"/>
  <c r="E145" i="30"/>
  <c r="E146" i="30"/>
  <c r="E147" i="30"/>
  <c r="E148" i="30"/>
  <c r="E149" i="30"/>
  <c r="E150" i="30"/>
  <c r="E151" i="30"/>
  <c r="E152" i="30"/>
  <c r="E153" i="30"/>
  <c r="E154" i="30"/>
  <c r="E124" i="30"/>
  <c r="E123" i="30"/>
  <c r="E122" i="30"/>
  <c r="E121" i="30"/>
  <c r="E120" i="30"/>
  <c r="E114" i="30"/>
  <c r="E115" i="30"/>
  <c r="E113" i="30"/>
  <c r="E91" i="30"/>
  <c r="E92" i="30"/>
  <c r="E93" i="30"/>
  <c r="E94" i="30"/>
  <c r="E90" i="30"/>
  <c r="E87" i="30"/>
  <c r="E86" i="30"/>
  <c r="E85" i="30"/>
  <c r="E84" i="30"/>
  <c r="E80" i="30"/>
  <c r="E81" i="30"/>
  <c r="E82" i="30"/>
  <c r="E83" i="30"/>
  <c r="E79" i="30"/>
  <c r="E78" i="30"/>
  <c r="E50" i="30"/>
  <c r="E51" i="30"/>
  <c r="E52" i="30"/>
  <c r="E53" i="30"/>
  <c r="E54" i="30"/>
  <c r="E55" i="30"/>
  <c r="E56" i="30"/>
  <c r="E57" i="30"/>
  <c r="E58" i="30"/>
  <c r="E59" i="30"/>
  <c r="E60" i="30"/>
  <c r="E61" i="30"/>
  <c r="E62" i="30"/>
  <c r="E63" i="30"/>
  <c r="E64" i="30"/>
  <c r="E65" i="30"/>
  <c r="E66" i="30"/>
  <c r="E67" i="30"/>
  <c r="E68" i="30"/>
  <c r="E69" i="30"/>
  <c r="E70" i="30"/>
  <c r="E71" i="30"/>
  <c r="E72" i="30"/>
  <c r="E73" i="30"/>
  <c r="E74" i="30"/>
  <c r="E75" i="30"/>
  <c r="E76" i="30"/>
  <c r="E77" i="30"/>
  <c r="E49" i="30"/>
  <c r="E48" i="30"/>
  <c r="E47" i="30"/>
  <c r="E46" i="30"/>
  <c r="E39" i="30"/>
  <c r="E40" i="30"/>
  <c r="E41" i="30"/>
  <c r="E42" i="30"/>
  <c r="E43" i="30"/>
  <c r="E44" i="30"/>
  <c r="E45" i="30"/>
  <c r="E38" i="30"/>
  <c r="E37" i="30"/>
  <c r="E27" i="30"/>
  <c r="E26" i="30"/>
  <c r="E21" i="30"/>
  <c r="E22" i="30"/>
  <c r="E24" i="30"/>
  <c r="E25" i="30"/>
  <c r="E20" i="30"/>
  <c r="E19" i="30"/>
  <c r="E18" i="30"/>
  <c r="E17" i="30"/>
  <c r="E16" i="30"/>
  <c r="E15" i="30"/>
  <c r="E14" i="30"/>
  <c r="E13" i="30"/>
  <c r="E12" i="30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9" i="9"/>
  <c r="F60" i="9"/>
  <c r="F61" i="9"/>
  <c r="F62" i="9"/>
  <c r="F63" i="9"/>
  <c r="F65" i="9"/>
  <c r="F66" i="9"/>
  <c r="F67" i="9"/>
  <c r="F12" i="9"/>
  <c r="F13" i="8"/>
  <c r="F14" i="8"/>
  <c r="F15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5" i="8"/>
  <c r="F36" i="8"/>
  <c r="F37" i="8"/>
  <c r="F38" i="8"/>
  <c r="F12" i="8"/>
  <c r="F16" i="7"/>
  <c r="F15" i="7"/>
  <c r="F14" i="7"/>
  <c r="F11" i="9"/>
  <c r="C12" i="10"/>
  <c r="F13" i="7"/>
  <c r="F12" i="7"/>
  <c r="F11" i="7"/>
  <c r="F16" i="30"/>
  <c r="F14" i="30"/>
  <c r="F15" i="30"/>
  <c r="F17" i="30"/>
  <c r="F18" i="30"/>
  <c r="F19" i="30"/>
  <c r="F20" i="30"/>
  <c r="F21" i="30"/>
  <c r="F22" i="30"/>
  <c r="F24" i="30"/>
  <c r="F25" i="30"/>
  <c r="F26" i="30"/>
  <c r="F27" i="30"/>
  <c r="F28" i="30"/>
  <c r="F37" i="30"/>
  <c r="F38" i="30"/>
  <c r="F39" i="30"/>
  <c r="F40" i="30"/>
  <c r="F41" i="30"/>
  <c r="F42" i="30"/>
  <c r="F43" i="30"/>
  <c r="F44" i="30"/>
  <c r="F45" i="30"/>
  <c r="F46" i="30"/>
  <c r="F47" i="30"/>
  <c r="F48" i="30"/>
  <c r="F49" i="30"/>
  <c r="F50" i="30"/>
  <c r="F51" i="30"/>
  <c r="F52" i="30"/>
  <c r="F54" i="30"/>
  <c r="F55" i="30"/>
  <c r="F57" i="30"/>
  <c r="F58" i="30"/>
  <c r="F59" i="30"/>
  <c r="F60" i="30"/>
  <c r="F61" i="30"/>
  <c r="F62" i="30"/>
  <c r="F64" i="30"/>
  <c r="F65" i="30"/>
  <c r="F66" i="30"/>
  <c r="F67" i="30"/>
  <c r="F68" i="30"/>
  <c r="F69" i="30"/>
  <c r="F70" i="30"/>
  <c r="F73" i="30"/>
  <c r="F74" i="30"/>
  <c r="F75" i="30"/>
  <c r="F76" i="30"/>
  <c r="F77" i="30"/>
  <c r="F78" i="30"/>
  <c r="F79" i="30"/>
  <c r="F81" i="30"/>
  <c r="F82" i="30"/>
  <c r="F84" i="30"/>
  <c r="F85" i="30"/>
  <c r="F86" i="30"/>
  <c r="F87" i="30"/>
  <c r="F90" i="30"/>
  <c r="F91" i="30"/>
  <c r="F92" i="30"/>
  <c r="F93" i="30"/>
  <c r="F94" i="30"/>
  <c r="F113" i="30"/>
  <c r="F114" i="30"/>
  <c r="F115" i="30"/>
  <c r="F120" i="30"/>
  <c r="F121" i="30"/>
  <c r="F122" i="30"/>
  <c r="F123" i="30"/>
  <c r="F124" i="30"/>
  <c r="F125" i="30"/>
  <c r="F126" i="30"/>
  <c r="F127" i="30"/>
  <c r="F128" i="30"/>
  <c r="F129" i="30"/>
  <c r="F130" i="30"/>
  <c r="F131" i="30"/>
  <c r="F132" i="30"/>
  <c r="F133" i="30"/>
  <c r="F134" i="30"/>
  <c r="F135" i="30"/>
  <c r="F136" i="30"/>
  <c r="F137" i="30"/>
  <c r="F138" i="30"/>
  <c r="F139" i="30"/>
  <c r="F140" i="30"/>
  <c r="F141" i="30"/>
  <c r="F142" i="30"/>
  <c r="F143" i="30"/>
  <c r="F144" i="30"/>
  <c r="F145" i="30"/>
  <c r="F146" i="30"/>
  <c r="F147" i="30"/>
  <c r="F148" i="30"/>
  <c r="F149" i="30"/>
  <c r="F150" i="30"/>
  <c r="F152" i="30"/>
  <c r="F153" i="30"/>
  <c r="F154" i="30"/>
  <c r="F155" i="30"/>
  <c r="F156" i="30"/>
  <c r="F157" i="30"/>
  <c r="F158" i="30"/>
  <c r="F159" i="30"/>
  <c r="F160" i="30"/>
  <c r="F162" i="30"/>
  <c r="F163" i="30"/>
  <c r="F164" i="30"/>
  <c r="F165" i="30"/>
  <c r="F166" i="30"/>
  <c r="F167" i="30"/>
  <c r="F168" i="30"/>
  <c r="F171" i="30"/>
  <c r="F172" i="30"/>
  <c r="F173" i="30"/>
  <c r="F175" i="30"/>
  <c r="F176" i="30"/>
  <c r="F179" i="30"/>
  <c r="F180" i="30"/>
  <c r="F181" i="30"/>
  <c r="F182" i="30"/>
  <c r="F183" i="30"/>
  <c r="F184" i="30"/>
  <c r="F185" i="30"/>
  <c r="F186" i="30"/>
  <c r="F187" i="30"/>
  <c r="F188" i="30"/>
  <c r="F189" i="30"/>
  <c r="F194" i="30"/>
  <c r="F202" i="30"/>
  <c r="F205" i="30"/>
  <c r="F206" i="30"/>
  <c r="F207" i="30"/>
  <c r="F208" i="30"/>
  <c r="F209" i="30"/>
  <c r="F210" i="30"/>
  <c r="F225" i="30"/>
  <c r="F226" i="30"/>
  <c r="F227" i="30"/>
  <c r="F228" i="30"/>
  <c r="F229" i="30"/>
  <c r="F230" i="30"/>
  <c r="F13" i="30"/>
  <c r="F12" i="30"/>
  <c r="F14" i="10"/>
  <c r="F15" i="10"/>
  <c r="F16" i="10"/>
  <c r="F17" i="10"/>
  <c r="F18" i="10"/>
  <c r="F19" i="10"/>
  <c r="F20" i="10"/>
  <c r="F21" i="10"/>
  <c r="F22" i="10"/>
  <c r="F23" i="10"/>
  <c r="F24" i="10"/>
  <c r="F13" i="10"/>
  <c r="F14" i="31"/>
  <c r="F15" i="31"/>
  <c r="F16" i="31"/>
  <c r="F17" i="31"/>
  <c r="F18" i="31"/>
  <c r="F19" i="31"/>
  <c r="F21" i="31"/>
  <c r="F22" i="31"/>
  <c r="F23" i="31"/>
  <c r="F24" i="31"/>
  <c r="F25" i="31"/>
  <c r="G20" i="31"/>
  <c r="G13" i="31"/>
  <c r="G35" i="8"/>
  <c r="G36" i="8"/>
  <c r="G37" i="8"/>
  <c r="G38" i="8"/>
  <c r="H38" i="8"/>
  <c r="H37" i="8"/>
  <c r="H36" i="8"/>
  <c r="H35" i="8"/>
  <c r="G16" i="10"/>
  <c r="H16" i="10"/>
  <c r="G17" i="10"/>
  <c r="H17" i="10"/>
  <c r="G18" i="10"/>
  <c r="H18" i="10"/>
  <c r="G19" i="10"/>
  <c r="H19" i="10"/>
  <c r="H14" i="31"/>
  <c r="H15" i="31"/>
  <c r="H16" i="31"/>
  <c r="H17" i="31"/>
  <c r="H18" i="31"/>
  <c r="H19" i="31"/>
  <c r="H21" i="31"/>
  <c r="H22" i="31"/>
  <c r="H23" i="31"/>
  <c r="H24" i="31"/>
  <c r="H25" i="31"/>
  <c r="G14" i="31"/>
  <c r="G15" i="31"/>
  <c r="G16" i="31"/>
  <c r="G17" i="31"/>
  <c r="G18" i="31"/>
  <c r="G19" i="31"/>
  <c r="G21" i="31"/>
  <c r="G22" i="31"/>
  <c r="G23" i="31"/>
  <c r="G24" i="31"/>
  <c r="G25" i="31"/>
  <c r="F11" i="8" l="1"/>
  <c r="G48" i="32"/>
  <c r="F11" i="32"/>
  <c r="G11" i="32"/>
  <c r="F20" i="31"/>
  <c r="F13" i="31"/>
  <c r="F12" i="10"/>
  <c r="H13" i="31"/>
  <c r="F12" i="31"/>
  <c r="H20" i="31"/>
  <c r="G14" i="10"/>
  <c r="H14" i="10"/>
  <c r="G15" i="10"/>
  <c r="H15" i="10"/>
  <c r="G20" i="10"/>
  <c r="H20" i="10"/>
  <c r="G21" i="10"/>
  <c r="H21" i="10"/>
  <c r="G22" i="10"/>
  <c r="H22" i="10"/>
  <c r="G23" i="10"/>
  <c r="H23" i="10"/>
  <c r="G24" i="10"/>
  <c r="H24" i="10"/>
  <c r="H13" i="10"/>
  <c r="G13" i="10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9" i="9"/>
  <c r="H60" i="9"/>
  <c r="H61" i="9"/>
  <c r="H62" i="9"/>
  <c r="H63" i="9"/>
  <c r="H65" i="9"/>
  <c r="H66" i="9"/>
  <c r="H67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9" i="9"/>
  <c r="G60" i="9"/>
  <c r="G61" i="9"/>
  <c r="G62" i="9"/>
  <c r="G63" i="9"/>
  <c r="G65" i="9"/>
  <c r="G66" i="9"/>
  <c r="G67" i="9"/>
  <c r="H12" i="31" l="1"/>
  <c r="G12" i="31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G20" i="8"/>
  <c r="G21" i="8"/>
  <c r="G22" i="8"/>
  <c r="G23" i="8"/>
  <c r="G24" i="8"/>
  <c r="G25" i="8"/>
  <c r="G26" i="8"/>
  <c r="G27" i="8"/>
  <c r="G28" i="8"/>
  <c r="G29" i="8"/>
  <c r="G30" i="8"/>
  <c r="H16" i="7"/>
  <c r="H15" i="7"/>
  <c r="H14" i="7"/>
  <c r="H13" i="7"/>
  <c r="H12" i="7"/>
  <c r="H11" i="7"/>
  <c r="G16" i="7"/>
  <c r="G15" i="7"/>
  <c r="G14" i="7"/>
  <c r="G12" i="7"/>
  <c r="G11" i="7"/>
  <c r="H14" i="12" l="1"/>
  <c r="G14" i="12"/>
  <c r="H13" i="12"/>
  <c r="G13" i="12"/>
  <c r="H12" i="12"/>
  <c r="G12" i="12"/>
  <c r="H12" i="10"/>
  <c r="G12" i="10"/>
  <c r="H12" i="9"/>
  <c r="G12" i="9"/>
  <c r="H11" i="9"/>
  <c r="G11" i="9"/>
  <c r="G19" i="8"/>
  <c r="G18" i="8"/>
  <c r="H15" i="8"/>
  <c r="G15" i="8"/>
  <c r="H14" i="8"/>
  <c r="G14" i="8"/>
  <c r="H13" i="8"/>
  <c r="G13" i="8"/>
  <c r="H12" i="8" l="1"/>
  <c r="H11" i="8"/>
  <c r="G12" i="8"/>
  <c r="G11" i="8"/>
</calcChain>
</file>

<file path=xl/sharedStrings.xml><?xml version="1.0" encoding="utf-8"?>
<sst xmlns="http://schemas.openxmlformats.org/spreadsheetml/2006/main" count="1480" uniqueCount="282">
  <si>
    <t>VRSTA RASHODA / IZDATAKA</t>
  </si>
  <si>
    <t>Ukupno ostvareno</t>
  </si>
  <si>
    <t>RAZLIKA DO PLANA</t>
  </si>
  <si>
    <t>1.</t>
  </si>
  <si>
    <t>2.</t>
  </si>
  <si>
    <t>4.</t>
  </si>
  <si>
    <t>SVEUKUPNO PRIHODI</t>
  </si>
  <si>
    <t>6</t>
  </si>
  <si>
    <t>Prihodi poslovanja</t>
  </si>
  <si>
    <t>SVEUKUPNO RASHODI</t>
  </si>
  <si>
    <t>3</t>
  </si>
  <si>
    <t>Rashodi poslovanja</t>
  </si>
  <si>
    <t>4</t>
  </si>
  <si>
    <t>Rashodi za nabavu nefinancijske imovine</t>
  </si>
  <si>
    <t>3.</t>
  </si>
  <si>
    <t>5.</t>
  </si>
  <si>
    <t>6.</t>
  </si>
  <si>
    <t>7.</t>
  </si>
  <si>
    <t>8.</t>
  </si>
  <si>
    <t>63</t>
  </si>
  <si>
    <t>Pomoći iz inozemstva i od subjekata unutar općeg proračuna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</si>
  <si>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</si>
  <si>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</si>
  <si>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</si>
  <si>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</si>
  <si>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639</t>
  </si>
  <si>
    <t>Prijenosi između proračunskih korisnika istog proračuna</t>
  </si>
  <si>
    <t>6393</t>
  </si>
  <si>
    <t>Tekući prijenosi između proračunskih korisnika istog proračuna temeljem prijenosa EU sredstava</t>
  </si>
  <si>
    <t>64</t>
  </si>
  <si>
    <t>Prihodi od imovine</t>
  </si>
  <si>
    <t>-</t>
  </si>
  <si>
    <t>641</t>
  </si>
  <si>
    <t>Prihodi od financijske imovine</t>
  </si>
  <si>
    <t>6413</t>
  </si>
  <si>
    <t>Kamate na oročena sredstva i depozite po viđenju</t>
  </si>
  <si>
    <t>6415</t>
  </si>
  <si>
    <t>Prihodi od pozitivnih tečajnih razlika i razlika zbog primjene valutne klauzule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</si>
  <si>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</si>
  <si>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</si>
  <si>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</si>
  <si>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</si>
  <si>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</si>
  <si>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</si>
  <si>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</si>
  <si>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</si>
  <si>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</si>
  <si>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</si>
  <si>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</si>
  <si>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</si>
  <si>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</si>
  <si>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 i povrat donacija po protestiranim jamst</t>
  </si>
  <si>
    <t>6631</t>
  </si>
  <si>
    <t>Tekuće donacije</t>
  </si>
  <si>
    <t>31</t>
  </si>
  <si>
    <t>Rashodi za zaposlene</t>
  </si>
  <si>
    <t>311</t>
  </si>
  <si>
    <t>Plaće (Bruto)</t>
  </si>
  <si>
    <t>3111</t>
  </si>
  <si>
    <t>Plaće za redovan rad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</si>
  <si>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</si>
  <si>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</si>
  <si>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</si>
  <si>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</si>
  <si>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</si>
  <si>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</si>
  <si>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</si>
  <si>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</si>
  <si>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</si>
  <si>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</si>
  <si>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</si>
  <si>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</si>
  <si>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</si>
  <si>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</si>
  <si>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</si>
  <si>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</si>
  <si>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</si>
  <si>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</si>
  <si>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</si>
  <si>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</si>
  <si>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</si>
  <si>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</si>
  <si>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</si>
  <si>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</si>
  <si>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</si>
  <si>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</si>
  <si>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</si>
  <si>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</si>
  <si>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</si>
  <si>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</si>
  <si>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</si>
  <si>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</si>
  <si>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</si>
  <si>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</si>
  <si>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</si>
  <si>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</si>
  <si>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</si>
  <si>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</si>
  <si>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</si>
  <si>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</si>
  <si>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</si>
  <si>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</si>
  <si>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</si>
  <si>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</si>
  <si>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</si>
  <si>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</si>
  <si>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</si>
  <si>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</si>
  <si>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</si>
  <si>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</si>
  <si>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</si>
  <si>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</si>
  <si>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</si>
  <si>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</si>
  <si>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</si>
  <si>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</si>
  <si>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</si>
  <si>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</si>
  <si>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</si>
  <si>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</si>
  <si>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</si>
  <si>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</si>
  <si>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</si>
  <si>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</si>
  <si>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</si>
  <si>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</si>
  <si>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</si>
  <si>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</si>
  <si>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</si>
  <si>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</si>
  <si>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</si>
  <si>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</si>
  <si>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</si>
  <si>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</si>
  <si>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</si>
  <si>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</si>
  <si>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</si>
  <si>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</si>
  <si>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</si>
  <si>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</si>
  <si>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</si>
  <si>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</si>
  <si>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</si>
  <si>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</si>
  <si>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38</t>
  </si>
  <si>
    <t>Ostali rashodi</t>
  </si>
  <si>
    <t>381</t>
  </si>
  <si>
    <t>3811</t>
  </si>
  <si>
    <t>Tekuće donacije u novcu</t>
  </si>
  <si>
    <t>3812</t>
  </si>
  <si>
    <t>Tekuće donacije u naravi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</si>
  <si>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</si>
  <si>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</si>
  <si>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</si>
  <si>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</si>
  <si>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</si>
  <si>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</si>
  <si>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</si>
  <si>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</si>
  <si>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</si>
  <si>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</si>
  <si>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</si>
  <si>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</si>
  <si>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</si>
  <si>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Postrojenja i oprema</t>
  </si>
  <si>
    <t>4221</t>
  </si>
  <si>
    <t>Uredska oprema i namještaj</t>
  </si>
  <si>
    <t>4222</t>
  </si>
  <si>
    <t>Komunikacijska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</si>
  <si>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</si>
  <si>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</si>
  <si>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</si>
  <si>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</si>
  <si>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</si>
  <si>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</si>
  <si>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45</t>
  </si>
  <si>
    <t>Rashodi za dodatna ulaganja na nefinancijskoj imovini</t>
  </si>
  <si>
    <t>452</t>
  </si>
  <si>
    <t>Dodatna ulaganja na postrojenjima i opremi</t>
  </si>
  <si>
    <t>4521</t>
  </si>
  <si>
    <t>Izvor 1.1.</t>
  </si>
  <si>
    <t>OPĆI PRIHODI I PRIMICI</t>
  </si>
  <si>
    <t>Izvor 1.2.</t>
  </si>
  <si>
    <t>OPĆI PRIHODI I PRIMICI-DECENTRALIZIRANA SREDSTVA</t>
  </si>
  <si>
    <t>Izvor 3.1.</t>
  </si>
  <si>
    <t>VLASTITI PRIHODI</t>
  </si>
  <si>
    <t>Izvor 4.3.</t>
  </si>
  <si>
    <t>OSTALI PRIHODI ZA POSEBNE NAMJENE</t>
  </si>
  <si>
    <t>Izvor 5.2.</t>
  </si>
  <si>
    <t>POMOĆI IZ DRUGIH PRORAČUNA</t>
  </si>
  <si>
    <t>Izvor 5.6.</t>
  </si>
  <si>
    <t>POMOĆI TEMELJEM PRIJENOSA EU SREDSTAVA</t>
  </si>
  <si>
    <t>Izvor 6.1.</t>
  </si>
  <si>
    <t>DONACIJE</t>
  </si>
  <si>
    <t>Funkcijska 09</t>
  </si>
  <si>
    <t>Obrazovanje</t>
  </si>
  <si>
    <t>Funkcijska 092</t>
  </si>
  <si>
    <t>Srednjoškolsko  obrazovanje</t>
  </si>
  <si>
    <t>REALIZACIJA 2023.</t>
  </si>
  <si>
    <t>Aktivnost A410901</t>
  </si>
  <si>
    <t>REDOVNA DJELATNOST PRORAČUNSKIH KORISNIKA</t>
  </si>
  <si>
    <t>Aktivnost K410901</t>
  </si>
  <si>
    <t>ODRŽAVANJE I OPREMANJE USTANOVA SREDNJEG ŠKOLSTVA I UČENIČKIH DOMOVA</t>
  </si>
  <si>
    <t>Aktivnost A410902</t>
  </si>
  <si>
    <t>IZVANNASTAVNE I OSTALE AKTIVNOSTI</t>
  </si>
  <si>
    <t>Aktivnost T410905</t>
  </si>
  <si>
    <t>BESPLATNE MENSTRUALNE POTREPŠTINE</t>
  </si>
  <si>
    <t>Aktivnost T410901</t>
  </si>
  <si>
    <t>ŠKOLSKA SHEMA VOĆE, POVRĆE, MLIJEČNI PROIZVODI</t>
  </si>
  <si>
    <t>Opći dio - prihodi prema ekonomskoj klasifikaciji</t>
  </si>
  <si>
    <t>Opći dio - sažetak</t>
  </si>
  <si>
    <t>Opći dio - rashodi prema ekonomskoj klasifikaciji</t>
  </si>
  <si>
    <t>Opći dio - prihodi prema izvorima financiranja</t>
  </si>
  <si>
    <t>Opći dio - rashodi prema izvorima financiranja</t>
  </si>
  <si>
    <t>Opći dio - rashodi prema funkcijskoj klasifikaciji</t>
  </si>
  <si>
    <t>Posebni dio - programska klasifikacija</t>
  </si>
  <si>
    <t>Razdjel 009</t>
  </si>
  <si>
    <t>GRADSKI URED ZA OBRAZOVANJE, SPORT I MLADE</t>
  </si>
  <si>
    <t>Glava 009       04</t>
  </si>
  <si>
    <t>USTANOVE U SREDNJOŠKOLSKOM OBRAZOVANJU</t>
  </si>
  <si>
    <t>Proračunski korisnik 009       04        19484</t>
  </si>
  <si>
    <t>Izvor 1.</t>
  </si>
  <si>
    <t>Program 4109</t>
  </si>
  <si>
    <t>DJELATNOST USTANOVA SREDNJEG ŠKOLSTVA I UČENIČKIH DOMOVA</t>
  </si>
  <si>
    <t>Izvor 3.</t>
  </si>
  <si>
    <t>Izvor 4.</t>
  </si>
  <si>
    <t>PRIHODI ZA POSEBNE NAMJENE</t>
  </si>
  <si>
    <t>Izvor 5.</t>
  </si>
  <si>
    <t>POMOĆI</t>
  </si>
  <si>
    <t>Izvor 6.</t>
  </si>
  <si>
    <t>Indeks ostvarenja 2023. - 2024.</t>
  </si>
  <si>
    <t>Indeks ostvarenja i plana za 2024.</t>
  </si>
  <si>
    <t>9</t>
  </si>
  <si>
    <t>Vlastiti izvori</t>
  </si>
  <si>
    <t>634</t>
  </si>
  <si>
    <t>Pomoći od izvanproračunskih korisnika</t>
  </si>
  <si>
    <t>6342</t>
  </si>
  <si>
    <t>Kapitalne pomoći od izvanproračunskih korisnika</t>
  </si>
  <si>
    <t>Izvor 5.5.</t>
  </si>
  <si>
    <t>POMOĆI OD IZVANPRORAČUNSKIH KORISNIKA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</si>
  <si>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</si>
  <si>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</si>
  <si>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</si>
  <si>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</si>
  <si>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Rezultat poslovanja</t>
  </si>
  <si>
    <t>Višak/manjak prihoda</t>
  </si>
  <si>
    <t>Višak prihoda</t>
  </si>
  <si>
    <t>Obrazloženje - OPĆI DIO</t>
  </si>
  <si>
    <t>Obrazloženje - POSEBNI DIO</t>
  </si>
  <si>
    <t>UČENIČKI DOM DORA PEJAČEVIĆ</t>
  </si>
  <si>
    <t>TRG J.F. KENNEDYJA 3</t>
  </si>
  <si>
    <t>OIB: 93973093488</t>
  </si>
  <si>
    <t>Pomoći temeljem prijenosa EU sredstva</t>
  </si>
  <si>
    <t>Kazne, upravne mjere i ostali prihodi</t>
  </si>
  <si>
    <t xml:space="preserve">Ostali prihodi </t>
  </si>
  <si>
    <t>Ostali prihodi</t>
  </si>
  <si>
    <t>REALIZACIJA 2024.</t>
  </si>
  <si>
    <t>PLAN 2025</t>
  </si>
  <si>
    <t>Indeks ostvarenja 2024. - 2025.</t>
  </si>
  <si>
    <t>Indeks ostvarenja i plana za 2025.</t>
  </si>
  <si>
    <t>Indeks ostvarenja 2024 - 2025</t>
  </si>
  <si>
    <t>Indeks ostvarenja i plana za 2025</t>
  </si>
  <si>
    <t>Indeks ostvarenja 2024- 2025</t>
  </si>
  <si>
    <t>309,036,07</t>
  </si>
  <si>
    <t>Prihofi iz nadležnog proračuna za financiranje rashoda za nabavu nefinancijske imovine</t>
  </si>
  <si>
    <t>Pomoći dane u inozemstvo i unutar općeg proračuna</t>
  </si>
  <si>
    <t>Tekuće pomoći temeljem prijenosa EU sredstva</t>
  </si>
  <si>
    <t>Sportska i glazbena oprema</t>
  </si>
  <si>
    <t>Tekuće pomoći temeljem prijenosa Eu sredstava</t>
  </si>
  <si>
    <t>Pomoći temeljem prijenosa EU sredstava</t>
  </si>
  <si>
    <t>Pomoći inozemnim vladama</t>
  </si>
  <si>
    <t>PLAN 2025.</t>
  </si>
  <si>
    <t>Aktivnost A410907</t>
  </si>
  <si>
    <t>GRAĐANSKI ODGOJ I ŠKOLA I ZAJEDNICA</t>
  </si>
  <si>
    <t>Povećanje prihoda odnosi se na prihode dobivene za održavanje Erasmus+ projekta.</t>
  </si>
  <si>
    <t>Povećani rashodi odnose se na održavanje obaveznih godišnjih sistematskih pregleda zaposlenika.</t>
  </si>
  <si>
    <t>Povećani rashodi odnose se na nabavku mesoreznice, opreme za izradu keramike te uređaja za čišćenje.</t>
  </si>
  <si>
    <t>Povećani rashodi odnose se izradu gipskartonske obloge, ugradnju podrumskih vrata te na soboslikarske radove.</t>
  </si>
  <si>
    <t>Povećani rashodi odnose se na nabavku mesoreznice.</t>
  </si>
  <si>
    <t>Povećani rashodi odnose se na izradu gips-kartonske obloge.</t>
  </si>
  <si>
    <t>Povećani rashodi odnose se na financiranje obaveznih godišnjih sistematskih pregleda zaposlenika.</t>
  </si>
  <si>
    <t>Povećani rashodi odnose se na održavanje maturalne večer učenica.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</si>
</sst>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64" formatCode="_(&quot;$&quot;* #,##0.00_);_(&quot;$&quot;* \(#,##0.00\);_(&quot;$&quot;* &quot;-&quot;??_);_(@_)"/>
    <numFmt numFmtId="165" formatCode="[$-1041A]#,##0.00;\-#,##0.00"/>
    <numFmt numFmtId="166" formatCode="_-* #,##0.00\ [$€-1]_-;\-* #,##0.00\ [$€-1]_-;_-* &quot;-&quot;??\ [$€-1]_-;_-@_-"/>
    <numFmt numFmtId="167" formatCode="#,##0.00\ [$€-1]"/>
  </numFmts>
  <fonts count="28" x14ac:knownFonts="1">
    <font>
      <sz val="10"/>
      <name val="Arial"/>
    </font>
    <font>
      <sz val="10"/>
      <color indexed="8"/>
      <name val="Arial"/>
      <family val="2"/>
      <charset val="238"/>
    </font>
    <font>
      <sz val="9"/>
      <color indexed="10"/>
      <name val="Tahoma"/>
      <family val="2"/>
      <charset val="238"/>
    </font>
    <font>
      <sz val="8"/>
      <color indexed="12"/>
      <name val="Arial"/>
      <family val="2"/>
      <charset val="238"/>
    </font>
    <font>
      <sz val="8"/>
      <color indexed="13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indexed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rgb="FFFFFFFF"/>
      <name val="Arial"/>
      <family val="2"/>
      <charset val="238"/>
    </font>
    <font>
      <sz val="10"/>
      <name val="Arial"/>
      <family val="2"/>
    </font>
    <font>
      <b/>
      <sz val="11.95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  <charset val="238"/>
    </font>
    <font>
      <sz val="9"/>
      <color rgb="FFFFFFFF"/>
      <name val="Tahoma"/>
      <family val="2"/>
      <charset val="238"/>
    </font>
    <font>
      <sz val="8"/>
      <color rgb="FFFFFFFF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rgb="FFFFFFFF"/>
      <name val="Tahom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rgb="FFFEFE9A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3366FF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0000CE"/>
        <bgColor rgb="FF000000"/>
      </patternFill>
    </fill>
    <fill>
      <patternFill patternType="solid">
        <fgColor rgb="FF3535FF"/>
        <bgColor rgb="FF000000"/>
      </patternFill>
    </fill>
    <fill>
      <patternFill patternType="solid">
        <fgColor rgb="FFFEDE01"/>
        <bgColor rgb="FF000000"/>
      </patternFill>
    </fill>
    <fill>
      <patternFill patternType="solid">
        <fgColor rgb="FFFFEE75"/>
        <bgColor rgb="FF000000"/>
      </patternFill>
    </fill>
    <fill>
      <patternFill patternType="solid">
        <fgColor rgb="FFC1C1FF"/>
        <bgColor rgb="FF000000"/>
      </patternFill>
    </fill>
    <fill>
      <patternFill patternType="solid">
        <fgColor rgb="FFE1E1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CCCFF"/>
        <bgColor rgb="FF000000"/>
      </patternFill>
    </fill>
    <fill>
      <patternFill patternType="solid">
        <fgColor rgb="FFCCCCFF"/>
        <bgColor indexed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7" fillId="0" borderId="0"/>
    <xf numFmtId="44" fontId="20" fillId="0" borderId="0" applyFont="0" applyFill="0" applyBorder="0" applyAlignment="0" applyProtection="0"/>
    <xf numFmtId="0" fontId="1" fillId="0" borderId="0"/>
  </cellStyleXfs>
  <cellXfs count="182">
    <xf numFmtId="0" fontId="0" fillId="0" borderId="0" xfId="0"/>
    <xf numFmtId="0" fontId="0" fillId="0" borderId="0" xfId="0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 wrapText="1" readingOrder="1"/>
      <protection locked="0"/>
    </xf>
    <xf numFmtId="166" fontId="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left" vertical="center" wrapText="1" readingOrder="1"/>
      <protection locked="0"/>
    </xf>
    <xf numFmtId="167" fontId="3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4" borderId="1" xfId="0" applyFont="1" applyFill="1" applyBorder="1" applyAlignment="1" applyProtection="1">
      <alignment horizontal="left" vertical="center" wrapText="1" readingOrder="1"/>
      <protection locked="0"/>
    </xf>
    <xf numFmtId="167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" xfId="0" applyFont="1" applyBorder="1" applyAlignment="1">
      <alignment horizontal="left" vertical="center" readingOrder="1"/>
    </xf>
    <xf numFmtId="167" fontId="6" fillId="0" borderId="1" xfId="0" applyNumberFormat="1" applyFont="1" applyBorder="1" applyAlignment="1">
      <alignment horizontal="right" vertical="center" readingOrder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7" fontId="7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/>
    </xf>
    <xf numFmtId="167" fontId="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1" fillId="6" borderId="1" xfId="0" applyFont="1" applyFill="1" applyBorder="1" applyAlignment="1">
      <alignment horizontal="center" vertical="center"/>
    </xf>
    <xf numFmtId="0" fontId="5" fillId="0" borderId="0" xfId="1"/>
    <xf numFmtId="0" fontId="9" fillId="2" borderId="1" xfId="1" applyFont="1" applyFill="1" applyBorder="1" applyAlignment="1" applyProtection="1">
      <alignment horizontal="center" vertical="center" wrapText="1" readingOrder="1"/>
      <protection locked="0"/>
    </xf>
    <xf numFmtId="0" fontId="11" fillId="6" borderId="1" xfId="1" applyFont="1" applyFill="1" applyBorder="1" applyAlignment="1">
      <alignment horizontal="center" vertical="center"/>
    </xf>
    <xf numFmtId="0" fontId="5" fillId="0" borderId="0" xfId="1" applyAlignment="1">
      <alignment horizontal="center" vertical="center"/>
    </xf>
    <xf numFmtId="0" fontId="16" fillId="9" borderId="1" xfId="1" applyFont="1" applyFill="1" applyBorder="1" applyAlignment="1">
      <alignment horizontal="center" vertical="center"/>
    </xf>
    <xf numFmtId="0" fontId="5" fillId="0" borderId="0" xfId="1" applyAlignment="1">
      <alignment horizontal="center"/>
    </xf>
    <xf numFmtId="0" fontId="5" fillId="0" borderId="0" xfId="1" applyAlignment="1">
      <alignment horizontal="left" vertical="center"/>
    </xf>
    <xf numFmtId="0" fontId="3" fillId="3" borderId="1" xfId="1" applyFont="1" applyFill="1" applyBorder="1" applyAlignment="1" applyProtection="1">
      <alignment vertical="center" wrapText="1" readingOrder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0" borderId="1" xfId="1" applyFont="1" applyFill="1" applyBorder="1" applyAlignment="1" applyProtection="1">
      <alignment vertical="center" wrapText="1" readingOrder="1"/>
      <protection locked="0"/>
    </xf>
    <xf numFmtId="165" fontId="8" fillId="1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11" borderId="1" xfId="1" applyFont="1" applyFill="1" applyBorder="1" applyAlignment="1" applyProtection="1">
      <alignment vertical="center" wrapText="1" readingOrder="1"/>
      <protection locked="0"/>
    </xf>
    <xf numFmtId="165" fontId="8" fillId="11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 applyProtection="1">
      <alignment horizontal="center" vertical="center" wrapText="1" readingOrder="1"/>
      <protection locked="0"/>
    </xf>
    <xf numFmtId="0" fontId="5" fillId="0" borderId="0" xfId="1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2" borderId="1" xfId="1" applyFont="1" applyFill="1" applyBorder="1" applyAlignment="1" applyProtection="1">
      <alignment horizontal="center" vertical="center" wrapText="1" readingOrder="1"/>
      <protection locked="0"/>
    </xf>
    <xf numFmtId="0" fontId="9" fillId="5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readingOrder="1"/>
      <protection locked="0"/>
    </xf>
    <xf numFmtId="0" fontId="8" fillId="7" borderId="1" xfId="0" applyFont="1" applyFill="1" applyBorder="1" applyAlignment="1" applyProtection="1">
      <alignment horizontal="left" vertical="center" wrapText="1" readingOrder="1"/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6" fontId="8" fillId="7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6" fillId="0" borderId="1" xfId="0" applyNumberFormat="1" applyFont="1" applyBorder="1" applyAlignment="1">
      <alignment horizontal="left"/>
    </xf>
    <xf numFmtId="166" fontId="6" fillId="0" borderId="1" xfId="0" applyNumberFormat="1" applyFont="1" applyBorder="1"/>
    <xf numFmtId="0" fontId="15" fillId="7" borderId="1" xfId="1" applyFont="1" applyFill="1" applyBorder="1" applyAlignment="1" applyProtection="1">
      <alignment horizontal="left" vertical="center" wrapText="1" readingOrder="1"/>
      <protection locked="0"/>
    </xf>
    <xf numFmtId="0" fontId="14" fillId="0" borderId="1" xfId="1" applyFont="1" applyBorder="1" applyAlignment="1">
      <alignment horizontal="left" vertical="center" readingOrder="1"/>
    </xf>
    <xf numFmtId="0" fontId="14" fillId="0" borderId="1" xfId="1" applyFont="1" applyBorder="1" applyAlignment="1">
      <alignment horizontal="left" vertical="center"/>
    </xf>
    <xf numFmtId="0" fontId="13" fillId="3" borderId="1" xfId="1" applyFont="1" applyFill="1" applyBorder="1" applyAlignment="1" applyProtection="1">
      <alignment horizontal="center" vertical="center" wrapText="1" readingOrder="1"/>
      <protection locked="0"/>
    </xf>
    <xf numFmtId="166" fontId="13" fillId="3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/>
    </xf>
    <xf numFmtId="2" fontId="13" fillId="3" borderId="1" xfId="1" applyNumberFormat="1" applyFont="1" applyFill="1" applyBorder="1" applyAlignment="1" applyProtection="1">
      <alignment horizontal="center" vertical="center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1" applyAlignment="1">
      <alignment horizontal="center" vertical="center"/>
    </xf>
    <xf numFmtId="166" fontId="14" fillId="0" borderId="1" xfId="4" applyNumberFormat="1" applyFont="1" applyBorder="1" applyAlignment="1">
      <alignment horizontal="center" vertical="center"/>
    </xf>
    <xf numFmtId="166" fontId="14" fillId="0" borderId="1" xfId="1" applyNumberFormat="1" applyFont="1" applyBorder="1" applyAlignment="1">
      <alignment horizontal="center" vertical="center"/>
    </xf>
    <xf numFmtId="166" fontId="15" fillId="7" borderId="1" xfId="4" applyNumberFormat="1" applyFont="1" applyFill="1" applyBorder="1" applyAlignment="1" applyProtection="1">
      <alignment horizontal="center" vertical="center" wrapText="1" readingOrder="1"/>
      <protection locked="0"/>
    </xf>
    <xf numFmtId="166" fontId="14" fillId="0" borderId="1" xfId="4" applyNumberFormat="1" applyFont="1" applyBorder="1" applyAlignment="1">
      <alignment horizontal="center" vertical="center" readingOrder="1"/>
    </xf>
    <xf numFmtId="166" fontId="4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8" fillId="4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7" fillId="3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1" xfId="0" applyFont="1" applyBorder="1" applyAlignment="1">
      <alignment horizontal="left" vertical="center" readingOrder="1"/>
    </xf>
    <xf numFmtId="167" fontId="8" fillId="0" borderId="1" xfId="0" applyNumberFormat="1" applyFont="1" applyBorder="1" applyAlignment="1">
      <alignment horizontal="right" vertical="center" readingOrder="1"/>
    </xf>
    <xf numFmtId="0" fontId="8" fillId="4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2" fontId="6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3" fillId="3" borderId="1" xfId="0" applyNumberFormat="1" applyFont="1" applyFill="1" applyBorder="1" applyAlignment="1" applyProtection="1">
      <alignment horizontal="center" vertical="center" readingOrder="1"/>
      <protection locked="0"/>
    </xf>
    <xf numFmtId="2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165" fontId="3" fillId="3" borderId="1" xfId="0" applyNumberFormat="1" applyFont="1" applyFill="1" applyBorder="1" applyAlignment="1" applyProtection="1">
      <alignment horizontal="center" vertical="center" readingOrder="1"/>
      <protection locked="0"/>
    </xf>
    <xf numFmtId="165" fontId="4" fillId="4" borderId="1" xfId="0" applyNumberFormat="1" applyFont="1" applyFill="1" applyBorder="1" applyAlignment="1" applyProtection="1">
      <alignment horizontal="center" vertical="center" readingOrder="1"/>
      <protection locked="0"/>
    </xf>
    <xf numFmtId="2" fontId="14" fillId="0" borderId="1" xfId="1" applyNumberFormat="1" applyFont="1" applyBorder="1" applyAlignment="1">
      <alignment horizontal="center" vertical="center"/>
    </xf>
    <xf numFmtId="166" fontId="13" fillId="3" borderId="1" xfId="1" applyNumberFormat="1" applyFont="1" applyFill="1" applyBorder="1" applyAlignment="1" applyProtection="1">
      <alignment horizontal="center" vertical="center" readingOrder="1"/>
      <protection locked="0"/>
    </xf>
    <xf numFmtId="165" fontId="8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22" fillId="13" borderId="1" xfId="0" applyFont="1" applyFill="1" applyBorder="1" applyAlignment="1" applyProtection="1">
      <alignment horizontal="left" vertical="center" wrapText="1" readingOrder="1"/>
      <protection locked="0"/>
    </xf>
    <xf numFmtId="0" fontId="22" fillId="13" borderId="1" xfId="0" applyFont="1" applyFill="1" applyBorder="1" applyAlignment="1" applyProtection="1">
      <alignment vertical="center" wrapText="1" readingOrder="1"/>
      <protection locked="0"/>
    </xf>
    <xf numFmtId="166" fontId="22" fillId="1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4" borderId="1" xfId="0" applyFont="1" applyFill="1" applyBorder="1" applyAlignment="1" applyProtection="1">
      <alignment horizontal="left" vertical="center" wrapText="1" readingOrder="1"/>
      <protection locked="0"/>
    </xf>
    <xf numFmtId="0" fontId="22" fillId="14" borderId="1" xfId="0" applyFont="1" applyFill="1" applyBorder="1" applyAlignment="1" applyProtection="1">
      <alignment vertical="center" wrapText="1" readingOrder="1"/>
      <protection locked="0"/>
    </xf>
    <xf numFmtId="166" fontId="22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5" borderId="1" xfId="0" applyFont="1" applyFill="1" applyBorder="1" applyAlignment="1" applyProtection="1">
      <alignment horizontal="left" vertical="center" wrapText="1" readingOrder="1"/>
      <protection locked="0"/>
    </xf>
    <xf numFmtId="0" fontId="22" fillId="15" borderId="1" xfId="0" applyFont="1" applyFill="1" applyBorder="1" applyAlignment="1" applyProtection="1">
      <alignment vertical="center" wrapText="1" readingOrder="1"/>
      <protection locked="0"/>
    </xf>
    <xf numFmtId="166" fontId="22" fillId="15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16" borderId="1" xfId="0" applyFont="1" applyFill="1" applyBorder="1" applyAlignment="1" applyProtection="1">
      <alignment horizontal="left" vertical="center" wrapText="1" readingOrder="1"/>
      <protection locked="0"/>
    </xf>
    <xf numFmtId="0" fontId="22" fillId="16" borderId="1" xfId="0" applyFont="1" applyFill="1" applyBorder="1" applyAlignment="1" applyProtection="1">
      <alignment vertical="center" wrapText="1" readingOrder="1"/>
      <protection locked="0"/>
    </xf>
    <xf numFmtId="166" fontId="22" fillId="1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7" borderId="1" xfId="0" applyFont="1" applyFill="1" applyBorder="1" applyAlignment="1" applyProtection="1">
      <alignment horizontal="left" vertical="center" wrapText="1" readingOrder="1"/>
      <protection locked="0"/>
    </xf>
    <xf numFmtId="0" fontId="23" fillId="17" borderId="1" xfId="0" applyFont="1" applyFill="1" applyBorder="1" applyAlignment="1" applyProtection="1">
      <alignment vertical="center" wrapText="1" readingOrder="1"/>
      <protection locked="0"/>
    </xf>
    <xf numFmtId="166" fontId="23" fillId="17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8" borderId="1" xfId="0" applyFont="1" applyFill="1" applyBorder="1" applyAlignment="1" applyProtection="1">
      <alignment horizontal="left" vertical="center" wrapText="1" readingOrder="1"/>
      <protection locked="0"/>
    </xf>
    <xf numFmtId="0" fontId="23" fillId="18" borderId="1" xfId="0" applyFont="1" applyFill="1" applyBorder="1" applyAlignment="1" applyProtection="1">
      <alignment vertical="center" wrapText="1" readingOrder="1"/>
      <protection locked="0"/>
    </xf>
    <xf numFmtId="166" fontId="23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19" borderId="1" xfId="0" applyFont="1" applyFill="1" applyBorder="1" applyAlignment="1" applyProtection="1">
      <alignment horizontal="left" vertical="center" wrapText="1" readingOrder="1"/>
      <protection locked="0"/>
    </xf>
    <xf numFmtId="0" fontId="23" fillId="19" borderId="1" xfId="0" applyFont="1" applyFill="1" applyBorder="1" applyAlignment="1" applyProtection="1">
      <alignment vertical="center" wrapText="1" readingOrder="1"/>
      <protection locked="0"/>
    </xf>
    <xf numFmtId="166" fontId="23" fillId="19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0" borderId="1" xfId="0" applyFont="1" applyFill="1" applyBorder="1" applyAlignment="1" applyProtection="1">
      <alignment horizontal="left" vertical="center" wrapText="1" readingOrder="1"/>
      <protection locked="0"/>
    </xf>
    <xf numFmtId="0" fontId="23" fillId="20" borderId="1" xfId="0" applyFont="1" applyFill="1" applyBorder="1" applyAlignment="1" applyProtection="1">
      <alignment vertical="center" wrapText="1" readingOrder="1"/>
      <protection locked="0"/>
    </xf>
    <xf numFmtId="166" fontId="23" fillId="2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1" borderId="1" xfId="0" applyFont="1" applyFill="1" applyBorder="1" applyAlignment="1" applyProtection="1">
      <alignment horizontal="left" vertical="center" wrapText="1" readingOrder="1"/>
      <protection locked="0"/>
    </xf>
    <xf numFmtId="0" fontId="23" fillId="21" borderId="1" xfId="0" applyFont="1" applyFill="1" applyBorder="1" applyAlignment="1" applyProtection="1">
      <alignment vertical="center" wrapText="1" readingOrder="1"/>
      <protection locked="0"/>
    </xf>
    <xf numFmtId="166" fontId="23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7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8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19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20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4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5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2" fillId="1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12" borderId="1" xfId="0" applyFont="1" applyFill="1" applyBorder="1" applyAlignment="1" applyProtection="1">
      <alignment horizontal="center" vertical="center" wrapText="1" readingOrder="1"/>
      <protection locked="0"/>
    </xf>
    <xf numFmtId="0" fontId="22" fillId="12" borderId="1" xfId="0" applyFont="1" applyFill="1" applyBorder="1" applyAlignment="1" applyProtection="1">
      <alignment horizontal="center" vertical="center" wrapText="1" readingOrder="1"/>
      <protection locked="0"/>
    </xf>
    <xf numFmtId="2" fontId="1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2" fontId="13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15" fillId="8" borderId="3" xfId="0" applyNumberFormat="1" applyFont="1" applyFill="1" applyBorder="1" applyAlignment="1">
      <alignment horizontal="center" vertical="center"/>
    </xf>
    <xf numFmtId="2" fontId="15" fillId="8" borderId="1" xfId="0" applyNumberFormat="1" applyFont="1" applyFill="1" applyBorder="1" applyAlignment="1">
      <alignment horizontal="center" vertical="center"/>
    </xf>
    <xf numFmtId="0" fontId="5" fillId="0" borderId="0" xfId="1"/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5" fillId="0" borderId="0" xfId="1"/>
    <xf numFmtId="0" fontId="5" fillId="0" borderId="0" xfId="1" applyAlignment="1">
      <alignment horizontal="center" vertical="center"/>
    </xf>
    <xf numFmtId="166" fontId="14" fillId="0" borderId="5" xfId="4" applyNumberFormat="1" applyFont="1" applyBorder="1" applyAlignment="1">
      <alignment horizontal="center" vertical="center"/>
    </xf>
    <xf numFmtId="166" fontId="25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6" fillId="0" borderId="0" xfId="1" applyFont="1" applyBorder="1" applyAlignment="1" applyProtection="1">
      <alignment vertical="center" wrapText="1" readingOrder="1"/>
      <protection locked="0"/>
    </xf>
    <xf numFmtId="0" fontId="27" fillId="12" borderId="1" xfId="0" applyFont="1" applyFill="1" applyBorder="1" applyAlignment="1" applyProtection="1">
      <alignment horizontal="center" vertical="center" wrapText="1" readingOrder="1"/>
      <protection locked="0"/>
    </xf>
    <xf numFmtId="166" fontId="22" fillId="13" borderId="1" xfId="0" applyNumberFormat="1" applyFont="1" applyFill="1" applyBorder="1" applyAlignment="1" applyProtection="1">
      <alignment vertical="center" wrapText="1" readingOrder="1"/>
      <protection locked="0"/>
    </xf>
    <xf numFmtId="166" fontId="22" fillId="14" borderId="1" xfId="0" applyNumberFormat="1" applyFont="1" applyFill="1" applyBorder="1" applyAlignment="1" applyProtection="1">
      <alignment vertical="center" wrapText="1" readingOrder="1"/>
      <protection locked="0"/>
    </xf>
    <xf numFmtId="166" fontId="22" fillId="15" borderId="1" xfId="0" applyNumberFormat="1" applyFont="1" applyFill="1" applyBorder="1" applyAlignment="1" applyProtection="1">
      <alignment vertical="center" wrapText="1" readingOrder="1"/>
      <protection locked="0"/>
    </xf>
    <xf numFmtId="166" fontId="22" fillId="16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17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18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19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20" borderId="1" xfId="0" applyNumberFormat="1" applyFont="1" applyFill="1" applyBorder="1" applyAlignment="1" applyProtection="1">
      <alignment vertical="center" wrapText="1" readingOrder="1"/>
      <protection locked="0"/>
    </xf>
    <xf numFmtId="166" fontId="23" fillId="21" borderId="1" xfId="0" applyNumberFormat="1" applyFont="1" applyFill="1" applyBorder="1" applyAlignment="1" applyProtection="1">
      <alignment vertical="center" wrapText="1" readingOrder="1"/>
      <protection locked="0"/>
    </xf>
    <xf numFmtId="166" fontId="5" fillId="0" borderId="0" xfId="1" applyNumberFormat="1"/>
    <xf numFmtId="166" fontId="8" fillId="21" borderId="1" xfId="0" applyNumberFormat="1" applyFont="1" applyFill="1" applyBorder="1" applyAlignment="1" applyProtection="1">
      <alignment vertical="center" wrapText="1" readingOrder="1"/>
      <protection locked="0"/>
    </xf>
    <xf numFmtId="166" fontId="8" fillId="4" borderId="0" xfId="0" applyNumberFormat="1" applyFont="1" applyFill="1" applyAlignment="1" applyProtection="1">
      <alignment horizontal="right" vertical="center" wrapText="1" readingOrder="1"/>
      <protection locked="0"/>
    </xf>
    <xf numFmtId="2" fontId="22" fillId="1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21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5" fillId="0" borderId="0" xfId="1" applyNumberFormat="1" applyAlignment="1">
      <alignment horizontal="center" vertical="center"/>
    </xf>
    <xf numFmtId="0" fontId="5" fillId="0" borderId="0" xfId="1" applyBorder="1"/>
    <xf numFmtId="0" fontId="0" fillId="0" borderId="0" xfId="0" applyAlignment="1">
      <alignment horizontal="left" vertical="center" readingOrder="1"/>
    </xf>
    <xf numFmtId="0" fontId="23" fillId="22" borderId="1" xfId="0" applyFont="1" applyFill="1" applyBorder="1" applyAlignment="1" applyProtection="1">
      <alignment horizontal="left" vertical="center" wrapText="1" readingOrder="1"/>
      <protection locked="0"/>
    </xf>
    <xf numFmtId="0" fontId="23" fillId="22" borderId="1" xfId="0" applyFont="1" applyFill="1" applyBorder="1" applyAlignment="1" applyProtection="1">
      <alignment vertical="center" wrapText="1" readingOrder="1"/>
      <protection locked="0"/>
    </xf>
    <xf numFmtId="166" fontId="23" fillId="22" borderId="1" xfId="0" applyNumberFormat="1" applyFont="1" applyFill="1" applyBorder="1" applyAlignment="1" applyProtection="1">
      <alignment vertical="center" wrapText="1" readingOrder="1"/>
      <protection locked="0"/>
    </xf>
    <xf numFmtId="0" fontId="5" fillId="8" borderId="0" xfId="1" applyFill="1"/>
    <xf numFmtId="0" fontId="0" fillId="0" borderId="0" xfId="0"/>
    <xf numFmtId="0" fontId="0" fillId="0" borderId="0" xfId="0" applyAlignment="1">
      <alignment horizontal="left" vertical="center" readingOrder="1"/>
    </xf>
    <xf numFmtId="166" fontId="23" fillId="22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2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21" borderId="1" xfId="0" applyFont="1" applyFill="1" applyBorder="1" applyAlignment="1" applyProtection="1">
      <alignment vertical="center" wrapText="1" readingOrder="1"/>
      <protection locked="0"/>
    </xf>
    <xf numFmtId="166" fontId="8" fillId="21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0" fillId="0" borderId="0" xfId="0" applyAlignment="1">
      <alignment horizontal="left" vertical="center" readingOrder="1"/>
    </xf>
    <xf numFmtId="166" fontId="23" fillId="23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23" fillId="23" borderId="1" xfId="0" applyNumberFormat="1" applyFont="1" applyFill="1" applyBorder="1" applyAlignment="1" applyProtection="1">
      <alignment horizontal="center" vertical="center" wrapText="1" readingOrder="1"/>
      <protection locked="0"/>
    </xf>
    <xf numFmtId="165" fontId="8" fillId="24" borderId="1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8" fillId="0" borderId="2" xfId="0" applyFont="1" applyBorder="1" applyAlignment="1" applyProtection="1">
      <alignment horizontal="center" vertical="center" wrapText="1" readingOrder="1"/>
      <protection locked="0"/>
    </xf>
    <xf numFmtId="0" fontId="18" fillId="0" borderId="4" xfId="0" applyFont="1" applyBorder="1" applyAlignment="1" applyProtection="1">
      <alignment horizontal="center" vertical="center" wrapText="1" readingOrder="1"/>
      <protection locked="0"/>
    </xf>
    <xf numFmtId="0" fontId="18" fillId="0" borderId="3" xfId="0" applyFont="1" applyBorder="1" applyAlignment="1" applyProtection="1">
      <alignment horizontal="center" vertical="center" wrapText="1" readingOrder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9" fillId="0" borderId="1" xfId="3" applyFont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left" vertical="center" readingOrder="1"/>
    </xf>
    <xf numFmtId="0" fontId="18" fillId="0" borderId="1" xfId="3" applyFont="1" applyBorder="1" applyAlignment="1" applyProtection="1">
      <alignment horizontal="center" vertical="center" wrapText="1" readingOrder="1"/>
      <protection locked="0"/>
    </xf>
    <xf numFmtId="0" fontId="0" fillId="0" borderId="0" xfId="0"/>
    <xf numFmtId="0" fontId="1" fillId="0" borderId="0" xfId="0" applyFont="1" applyAlignment="1" applyProtection="1">
      <alignment vertical="top" wrapText="1" readingOrder="1"/>
      <protection locked="0"/>
    </xf>
    <xf numFmtId="0" fontId="5" fillId="0" borderId="0" xfId="1" applyAlignment="1">
      <alignment horizontal="center" vertical="center"/>
    </xf>
    <xf numFmtId="0" fontId="18" fillId="0" borderId="2" xfId="3" applyFont="1" applyBorder="1" applyAlignment="1" applyProtection="1">
      <alignment horizontal="center" vertical="center" wrapText="1" readingOrder="1"/>
      <protection locked="0"/>
    </xf>
    <xf numFmtId="0" fontId="18" fillId="0" borderId="4" xfId="3" applyFont="1" applyBorder="1" applyAlignment="1" applyProtection="1">
      <alignment horizontal="center" vertical="center" wrapText="1" readingOrder="1"/>
      <protection locked="0"/>
    </xf>
    <xf numFmtId="0" fontId="18" fillId="0" borderId="3" xfId="3" applyFont="1" applyBorder="1" applyAlignment="1" applyProtection="1">
      <alignment horizontal="center" vertical="center" wrapText="1" readingOrder="1"/>
      <protection locked="0"/>
    </xf>
    <xf numFmtId="0" fontId="0" fillId="0" borderId="0" xfId="0" applyBorder="1" applyAlignment="1">
      <alignment horizontal="left" vertical="center" readingOrder="1"/>
    </xf>
    <xf numFmtId="0" fontId="0" fillId="0" borderId="0" xfId="0" applyBorder="1" applyAlignment="1">
      <alignment horizontal="center" vertical="center" readingOrder="1"/>
    </xf>
    <xf numFmtId="0" fontId="26" fillId="0" borderId="2" xfId="1" applyFont="1" applyBorder="1" applyAlignment="1" applyProtection="1">
      <alignment horizontal="center" vertical="center" wrapText="1" readingOrder="1"/>
      <protection locked="0"/>
    </xf>
    <xf numFmtId="0" fontId="26" fillId="0" borderId="4" xfId="1" applyFont="1" applyBorder="1" applyAlignment="1" applyProtection="1">
      <alignment horizontal="center" vertical="center" wrapText="1" readingOrder="1"/>
      <protection locked="0"/>
    </xf>
    <xf numFmtId="0" fontId="26" fillId="0" borderId="3" xfId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left" vertical="center" readingOrder="1"/>
    </xf>
  </cellXfs>
  <cellStyles count="6">
    <cellStyle name="Currency" xfId="4" builtinId="4"/>
    <cellStyle name="Normal" xfId="0" builtinId="0"/>
    <cellStyle name="Normal 2" xfId="3"/>
    <cellStyle name="Normalno 2" xfId="1"/>
    <cellStyle name="Obično_List10" xfId="5"/>
    <cellStyle name="Valuta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66FF"/>
      <rgbColor rgb="00FFFFFF"/>
      <rgbColor rgb="00757575"/>
      <rgbColor rgb="00FFFFFF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FFFF99"/>
      <color rgb="FF9999FF"/>
      <color rgb="FFCC99FF"/>
      <color rgb="FFFFFF66"/>
      <color rgb="FFFFFF00"/>
      <color rgb="FF0066FF"/>
      <color rgb="FF0000FF"/>
      <color rgb="FF0000CC"/>
      <color rgb="FFFEFE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Layout" zoomScaleNormal="100" workbookViewId="0">
      <selection activeCell="E16" sqref="E16"/>
    </sheetView>
  </sheetViews>
  <sheetFormatPr defaultRowHeight="12.75" x14ac:dyDescent="0.2"/>
  <cols>
    <col min="1" max="1" width="5.28515625" style="1" customWidth="1"/>
    <col min="2" max="2" width="31.28515625" style="1" customWidth="1"/>
    <col min="3" max="8" width="18.140625" style="1" customWidth="1"/>
    <col min="9" max="16384" width="9.140625" style="1"/>
  </cols>
  <sheetData>
    <row r="1" spans="1:8" ht="12.75" customHeight="1" x14ac:dyDescent="0.2">
      <c r="A1" s="160" t="s">
        <v>249</v>
      </c>
      <c r="B1" s="161"/>
    </row>
    <row r="2" spans="1:8" x14ac:dyDescent="0.2">
      <c r="A2" s="161"/>
      <c r="B2" s="161"/>
    </row>
    <row r="3" spans="1:8" x14ac:dyDescent="0.2">
      <c r="A3" s="160" t="s">
        <v>250</v>
      </c>
      <c r="B3" s="161"/>
    </row>
    <row r="4" spans="1:8" x14ac:dyDescent="0.2">
      <c r="A4" s="161"/>
      <c r="B4" s="161"/>
    </row>
    <row r="5" spans="1:8" x14ac:dyDescent="0.2">
      <c r="A5" s="160" t="s">
        <v>251</v>
      </c>
      <c r="B5" s="161"/>
    </row>
    <row r="7" spans="1:8" x14ac:dyDescent="0.2">
      <c r="C7" s="162"/>
      <c r="D7" s="162"/>
    </row>
    <row r="8" spans="1:8" ht="30" customHeight="1" x14ac:dyDescent="0.2">
      <c r="A8" s="163" t="s">
        <v>210</v>
      </c>
      <c r="B8" s="164"/>
      <c r="C8" s="164"/>
      <c r="D8" s="164"/>
      <c r="E8" s="164"/>
      <c r="F8" s="164"/>
      <c r="G8" s="164"/>
      <c r="H8" s="165"/>
    </row>
    <row r="9" spans="1:8" ht="46.5" customHeight="1" x14ac:dyDescent="0.2">
      <c r="A9" s="158" t="s">
        <v>0</v>
      </c>
      <c r="B9" s="159"/>
      <c r="C9" s="56" t="s">
        <v>256</v>
      </c>
      <c r="D9" s="38" t="s">
        <v>257</v>
      </c>
      <c r="E9" s="38" t="s">
        <v>1</v>
      </c>
      <c r="F9" s="38" t="s">
        <v>2</v>
      </c>
      <c r="G9" s="40" t="s">
        <v>258</v>
      </c>
      <c r="H9" s="40" t="s">
        <v>259</v>
      </c>
    </row>
    <row r="10" spans="1:8" x14ac:dyDescent="0.2">
      <c r="A10" s="35" t="s">
        <v>3</v>
      </c>
      <c r="B10" s="35" t="s">
        <v>4</v>
      </c>
      <c r="C10" s="35" t="s">
        <v>14</v>
      </c>
      <c r="D10" s="35" t="s">
        <v>5</v>
      </c>
      <c r="E10" s="35" t="s">
        <v>15</v>
      </c>
      <c r="F10" s="35" t="s">
        <v>16</v>
      </c>
      <c r="G10" s="2" t="s">
        <v>17</v>
      </c>
      <c r="H10" s="2" t="s">
        <v>18</v>
      </c>
    </row>
    <row r="11" spans="1:8" ht="13.5" customHeight="1" x14ac:dyDescent="0.2">
      <c r="A11" s="8"/>
      <c r="B11" s="8" t="s">
        <v>6</v>
      </c>
      <c r="C11" s="3">
        <v>380818.71</v>
      </c>
      <c r="D11" s="64">
        <v>1060350</v>
      </c>
      <c r="E11" s="64">
        <v>465198.25</v>
      </c>
      <c r="F11" s="64">
        <f t="shared" ref="F11:F16" si="0">D11-E11</f>
        <v>595151.75</v>
      </c>
      <c r="G11" s="72">
        <f t="shared" ref="G11:G16" si="1">E11/C11*100</f>
        <v>122.1574039783917</v>
      </c>
      <c r="H11" s="73">
        <f t="shared" ref="H11:H16" si="2">E11/D11*100</f>
        <v>43.872141274107605</v>
      </c>
    </row>
    <row r="12" spans="1:8" ht="12.75" customHeight="1" x14ac:dyDescent="0.2">
      <c r="A12" s="10" t="s">
        <v>7</v>
      </c>
      <c r="B12" s="10" t="s">
        <v>8</v>
      </c>
      <c r="C12" s="63">
        <v>380818.71</v>
      </c>
      <c r="D12" s="63">
        <v>1060350</v>
      </c>
      <c r="E12" s="63">
        <v>465198.25</v>
      </c>
      <c r="F12" s="63">
        <f t="shared" si="0"/>
        <v>595151.75</v>
      </c>
      <c r="G12" s="74">
        <f t="shared" si="1"/>
        <v>122.1574039783917</v>
      </c>
      <c r="H12" s="74">
        <f t="shared" si="2"/>
        <v>43.872141274107605</v>
      </c>
    </row>
    <row r="13" spans="1:8" ht="12.75" customHeight="1" x14ac:dyDescent="0.2">
      <c r="A13" s="10" t="s">
        <v>232</v>
      </c>
      <c r="B13" s="10" t="s">
        <v>233</v>
      </c>
      <c r="C13" s="62">
        <v>0</v>
      </c>
      <c r="D13" s="63">
        <v>0</v>
      </c>
      <c r="E13" s="63">
        <v>0</v>
      </c>
      <c r="F13" s="63">
        <f t="shared" si="0"/>
        <v>0</v>
      </c>
      <c r="G13" s="74" t="s">
        <v>31</v>
      </c>
      <c r="H13" s="74" t="e">
        <f t="shared" si="2"/>
        <v>#DIV/0!</v>
      </c>
    </row>
    <row r="14" spans="1:8" ht="12.75" customHeight="1" x14ac:dyDescent="0.2">
      <c r="A14" s="8"/>
      <c r="B14" s="8" t="s">
        <v>9</v>
      </c>
      <c r="C14" s="3">
        <v>480838.65</v>
      </c>
      <c r="D14" s="3">
        <v>1060350</v>
      </c>
      <c r="E14" s="3">
        <v>594592.06999999995</v>
      </c>
      <c r="F14" s="3">
        <f t="shared" si="0"/>
        <v>465757.93000000005</v>
      </c>
      <c r="G14" s="73">
        <f t="shared" si="1"/>
        <v>123.65729543579742</v>
      </c>
      <c r="H14" s="73">
        <f t="shared" si="2"/>
        <v>56.07507615410006</v>
      </c>
    </row>
    <row r="15" spans="1:8" ht="12.75" customHeight="1" x14ac:dyDescent="0.2">
      <c r="A15" s="10" t="s">
        <v>10</v>
      </c>
      <c r="B15" s="10" t="s">
        <v>11</v>
      </c>
      <c r="C15" s="62">
        <v>488838.65</v>
      </c>
      <c r="D15" s="62">
        <v>1038450</v>
      </c>
      <c r="E15" s="62">
        <v>581698.63</v>
      </c>
      <c r="F15" s="62">
        <f t="shared" si="0"/>
        <v>456751.37</v>
      </c>
      <c r="G15" s="74">
        <f t="shared" si="1"/>
        <v>118.9960388770405</v>
      </c>
      <c r="H15" s="74">
        <f t="shared" si="2"/>
        <v>56.016046030141077</v>
      </c>
    </row>
    <row r="16" spans="1:8" ht="12.75" customHeight="1" x14ac:dyDescent="0.2">
      <c r="A16" s="10" t="s">
        <v>12</v>
      </c>
      <c r="B16" s="10" t="s">
        <v>13</v>
      </c>
      <c r="C16" s="62">
        <v>46.45</v>
      </c>
      <c r="D16" s="62">
        <v>21900</v>
      </c>
      <c r="E16" s="62">
        <v>12893.44</v>
      </c>
      <c r="F16" s="62">
        <f t="shared" si="0"/>
        <v>9006.56</v>
      </c>
      <c r="G16" s="74">
        <f t="shared" si="1"/>
        <v>27757.674919268025</v>
      </c>
      <c r="H16" s="74">
        <f t="shared" si="2"/>
        <v>58.874155251141559</v>
      </c>
    </row>
  </sheetData>
  <mergeCells count="6">
    <mergeCell ref="A9:B9"/>
    <mergeCell ref="A1:B2"/>
    <mergeCell ref="A3:B4"/>
    <mergeCell ref="A5:B5"/>
    <mergeCell ref="C7:D7"/>
    <mergeCell ref="A8:H8"/>
  </mergeCells>
  <phoneticPr fontId="6" type="noConversion"/>
  <pageMargins left="1.0416666666666666E-2" right="1.0416666666666666E-2" top="1.0416666666666666E-2" bottom="0.75" header="0.3" footer="0.3"/>
  <pageSetup paperSize="9" orientation="landscape" r:id="rId1"/>
  <ignoredErrors>
    <ignoredError sqref="H11:H12 F11:F13 F14:F16 H14:H16" unlockedFormula="1"/>
    <ignoredError sqref="A12:A17" numberStoredAsText="1"/>
    <ignoredError sqref="G11:G12 G14:G16 H13" evalError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WhiteSpace="0" view="pageLayout" zoomScaleNormal="100" workbookViewId="0">
      <selection activeCell="C31" sqref="C31"/>
    </sheetView>
  </sheetViews>
  <sheetFormatPr defaultRowHeight="12.75" x14ac:dyDescent="0.2"/>
  <cols>
    <col min="1" max="1" width="5" style="4" customWidth="1"/>
    <col min="2" max="2" width="72.7109375" style="4" customWidth="1"/>
    <col min="3" max="6" width="11.5703125" style="4" customWidth="1"/>
    <col min="7" max="8" width="11.140625" style="68" customWidth="1"/>
    <col min="9" max="16384" width="9.140625" style="4"/>
  </cols>
  <sheetData>
    <row r="1" spans="1:8" ht="12.75" customHeight="1" x14ac:dyDescent="0.2">
      <c r="A1" s="160" t="s">
        <v>249</v>
      </c>
      <c r="B1" s="161"/>
    </row>
    <row r="2" spans="1:8" x14ac:dyDescent="0.2">
      <c r="A2" s="161"/>
      <c r="B2" s="161"/>
      <c r="E2" s="168"/>
    </row>
    <row r="3" spans="1:8" ht="12.75" customHeight="1" x14ac:dyDescent="0.2">
      <c r="A3" s="160" t="s">
        <v>250</v>
      </c>
      <c r="B3" s="161"/>
      <c r="E3" s="168"/>
    </row>
    <row r="4" spans="1:8" x14ac:dyDescent="0.2">
      <c r="A4" s="161"/>
      <c r="B4" s="161"/>
    </row>
    <row r="5" spans="1:8" ht="12.75" customHeight="1" x14ac:dyDescent="0.2">
      <c r="A5" s="160" t="s">
        <v>251</v>
      </c>
      <c r="B5" s="161"/>
    </row>
    <row r="7" spans="1:8" x14ac:dyDescent="0.2">
      <c r="D7" s="168"/>
      <c r="E7" s="168"/>
    </row>
    <row r="8" spans="1:8" ht="30" customHeight="1" x14ac:dyDescent="0.2">
      <c r="A8" s="167" t="s">
        <v>209</v>
      </c>
      <c r="B8" s="167"/>
      <c r="C8" s="167"/>
      <c r="D8" s="167"/>
      <c r="E8" s="167"/>
      <c r="F8" s="167"/>
      <c r="G8" s="167"/>
      <c r="H8" s="167"/>
    </row>
    <row r="9" spans="1:8" ht="48" customHeight="1" x14ac:dyDescent="0.2">
      <c r="A9" s="158" t="s">
        <v>0</v>
      </c>
      <c r="B9" s="166"/>
      <c r="C9" s="38" t="s">
        <v>256</v>
      </c>
      <c r="D9" s="38" t="s">
        <v>257</v>
      </c>
      <c r="E9" s="38" t="s">
        <v>1</v>
      </c>
      <c r="F9" s="38" t="s">
        <v>2</v>
      </c>
      <c r="G9" s="40" t="s">
        <v>258</v>
      </c>
      <c r="H9" s="40" t="s">
        <v>259</v>
      </c>
    </row>
    <row r="10" spans="1:8" x14ac:dyDescent="0.2">
      <c r="A10" s="5" t="s">
        <v>3</v>
      </c>
      <c r="B10" s="5" t="s">
        <v>4</v>
      </c>
      <c r="C10" s="5" t="s">
        <v>14</v>
      </c>
      <c r="D10" s="5" t="s">
        <v>5</v>
      </c>
      <c r="E10" s="5" t="s">
        <v>15</v>
      </c>
      <c r="F10" s="5" t="s">
        <v>16</v>
      </c>
      <c r="G10" s="7" t="s">
        <v>17</v>
      </c>
      <c r="H10" s="7" t="s">
        <v>18</v>
      </c>
    </row>
    <row r="11" spans="1:8" ht="13.5" customHeight="1" x14ac:dyDescent="0.2">
      <c r="A11" s="8"/>
      <c r="B11" s="8" t="s">
        <v>6</v>
      </c>
      <c r="C11" s="9" t="e">
        <f>C13+#REF!+C20+C23+C28+C32+C35</f>
        <v>#REF!</v>
      </c>
      <c r="D11" s="9">
        <v>1060350</v>
      </c>
      <c r="E11" s="9">
        <v>465198.25</v>
      </c>
      <c r="F11" s="9">
        <f>D11-E11</f>
        <v>595151.75</v>
      </c>
      <c r="G11" s="72" t="e">
        <f>E11/C11*100</f>
        <v>#REF!</v>
      </c>
      <c r="H11" s="72">
        <f>E11/D11*100</f>
        <v>43.872141274107605</v>
      </c>
    </row>
    <row r="12" spans="1:8" ht="12.75" customHeight="1" x14ac:dyDescent="0.2">
      <c r="A12" s="10" t="s">
        <v>7</v>
      </c>
      <c r="B12" s="10" t="s">
        <v>8</v>
      </c>
      <c r="C12" s="11">
        <v>380818.71</v>
      </c>
      <c r="D12" s="11">
        <v>1059350</v>
      </c>
      <c r="E12" s="11">
        <v>465198.25</v>
      </c>
      <c r="F12" s="11">
        <f>D12-E12</f>
        <v>594151.75</v>
      </c>
      <c r="G12" s="69">
        <f>E12/C12*100</f>
        <v>122.1574039783917</v>
      </c>
      <c r="H12" s="69">
        <f>E12/D12*100</f>
        <v>43.913555482135266</v>
      </c>
    </row>
    <row r="13" spans="1:8" ht="12.75" customHeight="1" x14ac:dyDescent="0.2">
      <c r="A13" s="10" t="s">
        <v>19</v>
      </c>
      <c r="B13" s="10" t="s">
        <v>20</v>
      </c>
      <c r="C13" s="11">
        <v>315947.69</v>
      </c>
      <c r="D13" s="11">
        <v>722800</v>
      </c>
      <c r="E13" s="11">
        <v>373523.49</v>
      </c>
      <c r="F13" s="11">
        <f t="shared" ref="F13:F38" si="0">D13-E13</f>
        <v>349276.51</v>
      </c>
      <c r="G13" s="69">
        <f t="shared" ref="G13:G38" si="1">E13/C13*100</f>
        <v>118.22320650611498</v>
      </c>
      <c r="H13" s="69">
        <f t="shared" ref="H13:H38" si="2">E13/D13*100</f>
        <v>51.677295240730494</v>
      </c>
    </row>
    <row r="14" spans="1:8" ht="12.75" customHeight="1" x14ac:dyDescent="0.2">
      <c r="A14" s="10" t="s">
        <v>21</v>
      </c>
      <c r="B14" s="10" t="s">
        <v>22</v>
      </c>
      <c r="C14" s="11">
        <v>309496.07</v>
      </c>
      <c r="D14" s="11">
        <v>691800</v>
      </c>
      <c r="E14" s="11">
        <v>333234.49</v>
      </c>
      <c r="F14" s="11">
        <f t="shared" si="0"/>
        <v>358565.51</v>
      </c>
      <c r="G14" s="69">
        <f t="shared" si="1"/>
        <v>107.67002307977609</v>
      </c>
      <c r="H14" s="69">
        <f t="shared" si="2"/>
        <v>48.169194854004047</v>
      </c>
    </row>
    <row r="15" spans="1:8" ht="12.75" customHeight="1" x14ac:dyDescent="0.2">
      <c r="A15" s="10" t="s">
        <v>23</v>
      </c>
      <c r="B15" s="10" t="s">
        <v>24</v>
      </c>
      <c r="C15" s="11">
        <v>309496.07</v>
      </c>
      <c r="D15" s="11">
        <v>691800</v>
      </c>
      <c r="E15" s="11">
        <v>333234.49</v>
      </c>
      <c r="F15" s="11">
        <f t="shared" si="0"/>
        <v>358565.51</v>
      </c>
      <c r="G15" s="69">
        <f t="shared" si="1"/>
        <v>107.67002307977609</v>
      </c>
      <c r="H15" s="69">
        <f t="shared" si="2"/>
        <v>48.169194854004047</v>
      </c>
    </row>
    <row r="16" spans="1:8" s="143" customFormat="1" ht="12.75" customHeight="1" x14ac:dyDescent="0.2">
      <c r="A16" s="10">
        <v>638</v>
      </c>
      <c r="B16" s="10" t="s">
        <v>252</v>
      </c>
      <c r="C16" s="11">
        <v>6116.3</v>
      </c>
      <c r="D16" s="11">
        <v>30000</v>
      </c>
      <c r="E16" s="11">
        <v>39860</v>
      </c>
      <c r="F16" s="11">
        <f t="shared" si="0"/>
        <v>-9860</v>
      </c>
      <c r="G16" s="69">
        <f t="shared" si="1"/>
        <v>651.70119189706202</v>
      </c>
      <c r="H16" s="69">
        <f t="shared" si="2"/>
        <v>132.86666666666667</v>
      </c>
    </row>
    <row r="17" spans="1:8" s="143" customFormat="1" ht="12.75" customHeight="1" x14ac:dyDescent="0.2">
      <c r="A17" s="10">
        <v>6381</v>
      </c>
      <c r="B17" s="10" t="s">
        <v>252</v>
      </c>
      <c r="C17" s="11">
        <v>6116.3</v>
      </c>
      <c r="D17" s="11">
        <v>30000</v>
      </c>
      <c r="E17" s="11">
        <v>39860</v>
      </c>
      <c r="F17" s="11">
        <f t="shared" si="0"/>
        <v>-9860</v>
      </c>
      <c r="G17" s="69">
        <f t="shared" si="1"/>
        <v>651.70119189706202</v>
      </c>
      <c r="H17" s="69">
        <f t="shared" si="2"/>
        <v>132.86666666666667</v>
      </c>
    </row>
    <row r="18" spans="1:8" ht="12.75" customHeight="1" x14ac:dyDescent="0.2">
      <c r="A18" s="10" t="s">
        <v>25</v>
      </c>
      <c r="B18" s="10" t="s">
        <v>26</v>
      </c>
      <c r="C18" s="11">
        <v>335.32</v>
      </c>
      <c r="D18" s="11">
        <v>1000</v>
      </c>
      <c r="E18" s="11">
        <v>429</v>
      </c>
      <c r="F18" s="11">
        <f t="shared" si="0"/>
        <v>571</v>
      </c>
      <c r="G18" s="69">
        <f t="shared" si="1"/>
        <v>127.93749254443516</v>
      </c>
      <c r="H18" s="69">
        <f t="shared" si="2"/>
        <v>42.9</v>
      </c>
    </row>
    <row r="19" spans="1:8" ht="12.75" customHeight="1" x14ac:dyDescent="0.2">
      <c r="A19" s="10" t="s">
        <v>27</v>
      </c>
      <c r="B19" s="10" t="s">
        <v>28</v>
      </c>
      <c r="C19" s="11">
        <v>335.32</v>
      </c>
      <c r="D19" s="11">
        <v>1000</v>
      </c>
      <c r="E19" s="11">
        <v>429</v>
      </c>
      <c r="F19" s="11">
        <f t="shared" si="0"/>
        <v>571</v>
      </c>
      <c r="G19" s="69">
        <f t="shared" si="1"/>
        <v>127.93749254443516</v>
      </c>
      <c r="H19" s="69">
        <f t="shared" si="2"/>
        <v>42.9</v>
      </c>
    </row>
    <row r="20" spans="1:8" ht="12.75" customHeight="1" x14ac:dyDescent="0.2">
      <c r="A20" s="10" t="s">
        <v>38</v>
      </c>
      <c r="B20" s="10" t="s">
        <v>39</v>
      </c>
      <c r="C20" s="11">
        <v>64483.51</v>
      </c>
      <c r="D20" s="11">
        <v>117000</v>
      </c>
      <c r="E20" s="11">
        <v>69502.179999999993</v>
      </c>
      <c r="F20" s="11">
        <f t="shared" si="0"/>
        <v>47497.820000000007</v>
      </c>
      <c r="G20" s="69">
        <f t="shared" si="1"/>
        <v>107.78287348191809</v>
      </c>
      <c r="H20" s="69">
        <f t="shared" si="2"/>
        <v>59.403572649572645</v>
      </c>
    </row>
    <row r="21" spans="1:8" ht="12.75" customHeight="1" x14ac:dyDescent="0.2">
      <c r="A21" s="10" t="s">
        <v>40</v>
      </c>
      <c r="B21" s="10" t="s">
        <v>41</v>
      </c>
      <c r="C21" s="11">
        <v>64483.51</v>
      </c>
      <c r="D21" s="11">
        <v>117000</v>
      </c>
      <c r="E21" s="11">
        <v>69502.179999999993</v>
      </c>
      <c r="F21" s="11">
        <f t="shared" si="0"/>
        <v>47497.820000000007</v>
      </c>
      <c r="G21" s="69">
        <f t="shared" si="1"/>
        <v>107.78287348191809</v>
      </c>
      <c r="H21" s="69">
        <f t="shared" si="2"/>
        <v>59.403572649572645</v>
      </c>
    </row>
    <row r="22" spans="1:8" ht="12.75" customHeight="1" x14ac:dyDescent="0.2">
      <c r="A22" s="10" t="s">
        <v>42</v>
      </c>
      <c r="B22" s="10" t="s">
        <v>43</v>
      </c>
      <c r="C22" s="11">
        <v>64483.51</v>
      </c>
      <c r="D22" s="11">
        <v>117000</v>
      </c>
      <c r="E22" s="11">
        <v>69502.179999999993</v>
      </c>
      <c r="F22" s="11">
        <f t="shared" si="0"/>
        <v>47497.820000000007</v>
      </c>
      <c r="G22" s="69">
        <f t="shared" si="1"/>
        <v>107.78287348191809</v>
      </c>
      <c r="H22" s="69">
        <f t="shared" si="2"/>
        <v>59.403572649572645</v>
      </c>
    </row>
    <row r="23" spans="1:8" ht="12.75" customHeight="1" x14ac:dyDescent="0.2">
      <c r="A23" s="10" t="s">
        <v>44</v>
      </c>
      <c r="B23" s="10" t="s">
        <v>45</v>
      </c>
      <c r="C23" s="11">
        <v>0</v>
      </c>
      <c r="D23" s="11">
        <v>49000</v>
      </c>
      <c r="E23" s="11">
        <v>21520</v>
      </c>
      <c r="F23" s="11">
        <f t="shared" si="0"/>
        <v>27480</v>
      </c>
      <c r="G23" s="69" t="e">
        <f t="shared" si="1"/>
        <v>#DIV/0!</v>
      </c>
      <c r="H23" s="69">
        <f t="shared" si="2"/>
        <v>43.918367346938773</v>
      </c>
    </row>
    <row r="24" spans="1:8" ht="12.75" customHeight="1" x14ac:dyDescent="0.2">
      <c r="A24" s="10" t="s">
        <v>46</v>
      </c>
      <c r="B24" s="10" t="s">
        <v>47</v>
      </c>
      <c r="C24" s="11">
        <v>0</v>
      </c>
      <c r="D24" s="11">
        <v>49000</v>
      </c>
      <c r="E24" s="11">
        <v>21520</v>
      </c>
      <c r="F24" s="11">
        <f t="shared" si="0"/>
        <v>27480</v>
      </c>
      <c r="G24" s="69" t="e">
        <f t="shared" si="1"/>
        <v>#DIV/0!</v>
      </c>
      <c r="H24" s="69">
        <f t="shared" si="2"/>
        <v>43.918367346938773</v>
      </c>
    </row>
    <row r="25" spans="1:8" ht="12.75" customHeight="1" x14ac:dyDescent="0.2">
      <c r="A25" s="12" t="s">
        <v>48</v>
      </c>
      <c r="B25" s="12" t="s">
        <v>49</v>
      </c>
      <c r="C25" s="11">
        <v>0</v>
      </c>
      <c r="D25" s="11">
        <v>49000</v>
      </c>
      <c r="E25" s="11">
        <v>21520</v>
      </c>
      <c r="F25" s="11">
        <f t="shared" si="0"/>
        <v>27480</v>
      </c>
      <c r="G25" s="69" t="e">
        <f t="shared" si="1"/>
        <v>#DIV/0!</v>
      </c>
      <c r="H25" s="69">
        <f t="shared" si="2"/>
        <v>43.918367346938773</v>
      </c>
    </row>
    <row r="26" spans="1:8" ht="12.75" customHeight="1" x14ac:dyDescent="0.2">
      <c r="A26" s="12" t="s">
        <v>50</v>
      </c>
      <c r="B26" s="12" t="s">
        <v>51</v>
      </c>
      <c r="C26" s="13">
        <v>0</v>
      </c>
      <c r="D26" s="13">
        <v>0</v>
      </c>
      <c r="E26" s="11">
        <v>0</v>
      </c>
      <c r="F26" s="11">
        <f t="shared" si="0"/>
        <v>0</v>
      </c>
      <c r="G26" s="69" t="e">
        <f t="shared" si="1"/>
        <v>#DIV/0!</v>
      </c>
      <c r="H26" s="69" t="e">
        <f t="shared" si="2"/>
        <v>#DIV/0!</v>
      </c>
    </row>
    <row r="27" spans="1:8" x14ac:dyDescent="0.2">
      <c r="A27" s="12" t="s">
        <v>52</v>
      </c>
      <c r="B27" s="12" t="s">
        <v>53</v>
      </c>
      <c r="C27" s="13">
        <v>0</v>
      </c>
      <c r="D27" s="13">
        <v>0</v>
      </c>
      <c r="E27" s="11">
        <v>0</v>
      </c>
      <c r="F27" s="11">
        <f t="shared" si="0"/>
        <v>0</v>
      </c>
      <c r="G27" s="69" t="e">
        <f t="shared" si="1"/>
        <v>#DIV/0!</v>
      </c>
      <c r="H27" s="69" t="e">
        <f t="shared" si="2"/>
        <v>#DIV/0!</v>
      </c>
    </row>
    <row r="28" spans="1:8" x14ac:dyDescent="0.2">
      <c r="A28" s="65">
        <v>67</v>
      </c>
      <c r="B28" s="65" t="s">
        <v>240</v>
      </c>
      <c r="C28" s="13">
        <v>0</v>
      </c>
      <c r="D28" s="11">
        <v>170550</v>
      </c>
      <c r="E28" s="11">
        <v>0</v>
      </c>
      <c r="F28" s="11">
        <f t="shared" si="0"/>
        <v>170550</v>
      </c>
      <c r="G28" s="69" t="e">
        <f t="shared" si="1"/>
        <v>#DIV/0!</v>
      </c>
      <c r="H28" s="69">
        <f t="shared" si="2"/>
        <v>0</v>
      </c>
    </row>
    <row r="29" spans="1:8" x14ac:dyDescent="0.2">
      <c r="A29" s="65">
        <v>671</v>
      </c>
      <c r="B29" s="65" t="s">
        <v>241</v>
      </c>
      <c r="C29" s="66">
        <v>0</v>
      </c>
      <c r="D29" s="11">
        <v>170550</v>
      </c>
      <c r="E29" s="11">
        <v>0</v>
      </c>
      <c r="F29" s="11">
        <f t="shared" si="0"/>
        <v>170550</v>
      </c>
      <c r="G29" s="69" t="e">
        <f t="shared" si="1"/>
        <v>#DIV/0!</v>
      </c>
      <c r="H29" s="69">
        <f t="shared" si="2"/>
        <v>0</v>
      </c>
    </row>
    <row r="30" spans="1:8" x14ac:dyDescent="0.2">
      <c r="A30" s="67">
        <v>6711</v>
      </c>
      <c r="B30" s="65" t="s">
        <v>242</v>
      </c>
      <c r="C30" s="18">
        <v>0</v>
      </c>
      <c r="D30" s="11">
        <v>163350</v>
      </c>
      <c r="E30" s="11">
        <v>0</v>
      </c>
      <c r="F30" s="11">
        <f t="shared" si="0"/>
        <v>163350</v>
      </c>
      <c r="G30" s="69" t="e">
        <f t="shared" si="1"/>
        <v>#DIV/0!</v>
      </c>
      <c r="H30" s="69">
        <f t="shared" si="2"/>
        <v>0</v>
      </c>
    </row>
    <row r="31" spans="1:8" s="143" customFormat="1" x14ac:dyDescent="0.2">
      <c r="A31" s="67">
        <v>6712</v>
      </c>
      <c r="B31" s="65" t="s">
        <v>264</v>
      </c>
      <c r="C31" s="18">
        <v>0</v>
      </c>
      <c r="D31" s="11">
        <v>7200</v>
      </c>
      <c r="E31" s="11">
        <v>0</v>
      </c>
      <c r="F31" s="11">
        <f t="shared" si="0"/>
        <v>7200</v>
      </c>
      <c r="G31" s="69" t="e">
        <f t="shared" si="1"/>
        <v>#DIV/0!</v>
      </c>
      <c r="H31" s="69">
        <f t="shared" si="2"/>
        <v>0</v>
      </c>
    </row>
    <row r="32" spans="1:8" s="143" customFormat="1" x14ac:dyDescent="0.2">
      <c r="A32" s="67">
        <v>68</v>
      </c>
      <c r="B32" s="65" t="s">
        <v>253</v>
      </c>
      <c r="C32" s="18">
        <v>387.51</v>
      </c>
      <c r="D32" s="11">
        <v>0</v>
      </c>
      <c r="E32" s="11">
        <v>652.58000000000004</v>
      </c>
      <c r="F32" s="11">
        <f t="shared" si="0"/>
        <v>-652.58000000000004</v>
      </c>
      <c r="G32" s="69">
        <f t="shared" si="1"/>
        <v>168.40339604139248</v>
      </c>
      <c r="H32" s="69" t="e">
        <f t="shared" si="2"/>
        <v>#DIV/0!</v>
      </c>
    </row>
    <row r="33" spans="1:8" s="143" customFormat="1" x14ac:dyDescent="0.2">
      <c r="A33" s="67">
        <v>683</v>
      </c>
      <c r="B33" s="65" t="s">
        <v>255</v>
      </c>
      <c r="C33" s="18">
        <v>387.51</v>
      </c>
      <c r="D33" s="11">
        <v>0</v>
      </c>
      <c r="E33" s="11">
        <v>652.58000000000004</v>
      </c>
      <c r="F33" s="11">
        <f t="shared" si="0"/>
        <v>-652.58000000000004</v>
      </c>
      <c r="G33" s="69">
        <f t="shared" si="1"/>
        <v>168.40339604139248</v>
      </c>
      <c r="H33" s="69" t="e">
        <f t="shared" si="2"/>
        <v>#DIV/0!</v>
      </c>
    </row>
    <row r="34" spans="1:8" s="143" customFormat="1" x14ac:dyDescent="0.2">
      <c r="A34" s="67">
        <v>6831</v>
      </c>
      <c r="B34" s="65" t="s">
        <v>254</v>
      </c>
      <c r="C34" s="18">
        <v>387.51</v>
      </c>
      <c r="D34" s="11">
        <v>0</v>
      </c>
      <c r="E34" s="11">
        <v>652.58000000000004</v>
      </c>
      <c r="F34" s="11">
        <f t="shared" si="0"/>
        <v>-652.58000000000004</v>
      </c>
      <c r="G34" s="69">
        <f t="shared" si="1"/>
        <v>168.40339604139248</v>
      </c>
      <c r="H34" s="69" t="e">
        <f t="shared" si="2"/>
        <v>#DIV/0!</v>
      </c>
    </row>
    <row r="35" spans="1:8" x14ac:dyDescent="0.2">
      <c r="A35" s="67">
        <v>9</v>
      </c>
      <c r="B35" s="65" t="s">
        <v>233</v>
      </c>
      <c r="C35" s="18">
        <v>0</v>
      </c>
      <c r="D35" s="11">
        <v>1000</v>
      </c>
      <c r="E35" s="13">
        <v>0</v>
      </c>
      <c r="F35" s="11">
        <f t="shared" si="0"/>
        <v>1000</v>
      </c>
      <c r="G35" s="69" t="e">
        <f t="shared" si="1"/>
        <v>#DIV/0!</v>
      </c>
      <c r="H35" s="69">
        <f t="shared" si="2"/>
        <v>0</v>
      </c>
    </row>
    <row r="36" spans="1:8" x14ac:dyDescent="0.2">
      <c r="A36" s="67">
        <v>92</v>
      </c>
      <c r="B36" s="65" t="s">
        <v>244</v>
      </c>
      <c r="C36" s="18">
        <v>0</v>
      </c>
      <c r="D36" s="11">
        <v>1000</v>
      </c>
      <c r="E36" s="13">
        <v>0</v>
      </c>
      <c r="F36" s="11">
        <f t="shared" si="0"/>
        <v>1000</v>
      </c>
      <c r="G36" s="69" t="e">
        <f t="shared" si="1"/>
        <v>#DIV/0!</v>
      </c>
      <c r="H36" s="69">
        <f t="shared" si="2"/>
        <v>0</v>
      </c>
    </row>
    <row r="37" spans="1:8" x14ac:dyDescent="0.2">
      <c r="A37" s="67">
        <v>922</v>
      </c>
      <c r="B37" s="65" t="s">
        <v>245</v>
      </c>
      <c r="C37" s="18">
        <v>0</v>
      </c>
      <c r="D37" s="11">
        <v>1000</v>
      </c>
      <c r="E37" s="13">
        <v>0</v>
      </c>
      <c r="F37" s="11">
        <f t="shared" si="0"/>
        <v>1000</v>
      </c>
      <c r="G37" s="69" t="e">
        <f t="shared" si="1"/>
        <v>#DIV/0!</v>
      </c>
      <c r="H37" s="69">
        <f t="shared" si="2"/>
        <v>0</v>
      </c>
    </row>
    <row r="38" spans="1:8" x14ac:dyDescent="0.2">
      <c r="A38" s="67">
        <v>9221</v>
      </c>
      <c r="B38" s="65" t="s">
        <v>246</v>
      </c>
      <c r="C38" s="18">
        <v>0</v>
      </c>
      <c r="D38" s="11">
        <v>1000</v>
      </c>
      <c r="E38" s="13">
        <v>0</v>
      </c>
      <c r="F38" s="11">
        <f t="shared" si="0"/>
        <v>1000</v>
      </c>
      <c r="G38" s="69" t="e">
        <f t="shared" si="1"/>
        <v>#DIV/0!</v>
      </c>
      <c r="H38" s="69">
        <f t="shared" si="2"/>
        <v>0</v>
      </c>
    </row>
  </sheetData>
  <mergeCells count="7">
    <mergeCell ref="A9:B9"/>
    <mergeCell ref="A8:H8"/>
    <mergeCell ref="A1:B2"/>
    <mergeCell ref="E2:E3"/>
    <mergeCell ref="A3:B4"/>
    <mergeCell ref="A5:B5"/>
    <mergeCell ref="D7:E7"/>
  </mergeCells>
  <pageMargins left="1.0416666666666666E-2" right="1.0416666666666666E-2" top="1.0416666666666666E-2" bottom="1.0416666666666666E-2" header="0.3" footer="0.3"/>
  <pageSetup paperSize="9" orientation="landscape" r:id="rId1"/>
  <ignoredErrors>
    <ignoredError sqref="A23:A28 A12:A13 A18:A19 A14:A15 A20:A22" numberStoredAsText="1"/>
    <ignoredError sqref="H11:H13 F18:F19 F23 F35 F11:F13 F21:F22 F28:F30 F14:F15" unlockedFormula="1"/>
    <ignoredError sqref="G18:G19 G35:H38 G12:G13 G20:G22 G23:G30 G14:G15" evalError="1"/>
    <ignoredError sqref="G11 H18:H19 F20 F24:F27 F36:F38 H14:H15 H20:H22 H23:H30" evalError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view="pageLayout" zoomScaleNormal="100" workbookViewId="0">
      <selection activeCell="G16" sqref="G16"/>
    </sheetView>
  </sheetViews>
  <sheetFormatPr defaultRowHeight="12.75" x14ac:dyDescent="0.2"/>
  <cols>
    <col min="1" max="1" width="11.5703125" customWidth="1"/>
    <col min="2" max="2" width="48.85546875" bestFit="1" customWidth="1"/>
    <col min="3" max="3" width="15.5703125" style="14" customWidth="1"/>
    <col min="4" max="6" width="15.7109375" style="15" customWidth="1"/>
    <col min="7" max="7" width="13" style="41" customWidth="1"/>
    <col min="8" max="8" width="11.5703125" style="54" customWidth="1"/>
  </cols>
  <sheetData>
    <row r="1" spans="1:9" ht="12.75" customHeight="1" x14ac:dyDescent="0.2">
      <c r="A1" s="160" t="s">
        <v>249</v>
      </c>
      <c r="B1" s="161"/>
    </row>
    <row r="2" spans="1:9" x14ac:dyDescent="0.2">
      <c r="A2" s="161"/>
      <c r="B2" s="161"/>
      <c r="E2" s="161"/>
      <c r="F2" s="161"/>
    </row>
    <row r="3" spans="1:9" x14ac:dyDescent="0.2">
      <c r="A3" s="160" t="s">
        <v>250</v>
      </c>
      <c r="B3" s="161"/>
      <c r="E3" s="161"/>
      <c r="F3" s="161"/>
    </row>
    <row r="4" spans="1:9" x14ac:dyDescent="0.2">
      <c r="A4" s="161"/>
      <c r="B4" s="161"/>
    </row>
    <row r="5" spans="1:9" ht="14.1" customHeight="1" x14ac:dyDescent="0.2">
      <c r="A5" s="160" t="s">
        <v>251</v>
      </c>
      <c r="B5" s="161"/>
    </row>
    <row r="6" spans="1:9" ht="11.1" customHeight="1" x14ac:dyDescent="0.2"/>
    <row r="7" spans="1:9" ht="18" customHeight="1" x14ac:dyDescent="0.2"/>
    <row r="8" spans="1:9" ht="30" customHeight="1" x14ac:dyDescent="0.2">
      <c r="A8" s="169" t="s">
        <v>211</v>
      </c>
      <c r="B8" s="169"/>
      <c r="C8" s="169"/>
      <c r="D8" s="169"/>
      <c r="E8" s="169"/>
      <c r="F8" s="169"/>
      <c r="G8" s="169"/>
      <c r="H8" s="169"/>
    </row>
    <row r="9" spans="1:9" ht="48" x14ac:dyDescent="0.2">
      <c r="A9" s="158" t="s">
        <v>0</v>
      </c>
      <c r="B9" s="166"/>
      <c r="C9" s="38" t="s">
        <v>256</v>
      </c>
      <c r="D9" s="38" t="s">
        <v>257</v>
      </c>
      <c r="E9" s="42" t="s">
        <v>1</v>
      </c>
      <c r="F9" s="38" t="s">
        <v>2</v>
      </c>
      <c r="G9" s="40" t="s">
        <v>258</v>
      </c>
      <c r="H9" s="40" t="s">
        <v>259</v>
      </c>
    </row>
    <row r="10" spans="1:9" ht="12.75" customHeight="1" x14ac:dyDescent="0.2">
      <c r="A10" s="38" t="s">
        <v>3</v>
      </c>
      <c r="B10" s="38" t="s">
        <v>4</v>
      </c>
      <c r="C10" s="38" t="s">
        <v>14</v>
      </c>
      <c r="D10" s="38" t="s">
        <v>5</v>
      </c>
      <c r="E10" s="38" t="s">
        <v>15</v>
      </c>
      <c r="F10" s="38" t="s">
        <v>16</v>
      </c>
      <c r="G10" s="7" t="s">
        <v>17</v>
      </c>
      <c r="H10" s="7" t="s">
        <v>18</v>
      </c>
    </row>
    <row r="11" spans="1:9" ht="12.75" customHeight="1" x14ac:dyDescent="0.2">
      <c r="A11" s="8"/>
      <c r="B11" s="8" t="s">
        <v>9</v>
      </c>
      <c r="C11" s="16">
        <v>488838.65</v>
      </c>
      <c r="D11" s="16">
        <v>1060350</v>
      </c>
      <c r="E11" s="16">
        <v>594592.06999999995</v>
      </c>
      <c r="F11" s="9">
        <f>D11-E11</f>
        <v>465757.93000000005</v>
      </c>
      <c r="G11" s="71">
        <f>E11/C11*100</f>
        <v>121.63360446233126</v>
      </c>
      <c r="H11" s="71">
        <f>E11/D11*100</f>
        <v>56.07507615410006</v>
      </c>
      <c r="I11" s="17"/>
    </row>
    <row r="12" spans="1:9" ht="12.75" customHeight="1" x14ac:dyDescent="0.2">
      <c r="A12" s="10" t="s">
        <v>10</v>
      </c>
      <c r="B12" s="10" t="s">
        <v>11</v>
      </c>
      <c r="C12" s="18">
        <v>485715.16</v>
      </c>
      <c r="D12" s="11">
        <v>1038450</v>
      </c>
      <c r="E12" s="11">
        <v>581698.63</v>
      </c>
      <c r="F12" s="11">
        <f>D12-E12</f>
        <v>456751.37</v>
      </c>
      <c r="G12" s="70">
        <f>E12/C12*100</f>
        <v>119.7612670767781</v>
      </c>
      <c r="H12" s="70">
        <f>E12/D12*100</f>
        <v>56.016046030141077</v>
      </c>
      <c r="I12" s="17"/>
    </row>
    <row r="13" spans="1:9" ht="12.75" customHeight="1" x14ac:dyDescent="0.2">
      <c r="A13" s="10" t="s">
        <v>54</v>
      </c>
      <c r="B13" s="10" t="s">
        <v>55</v>
      </c>
      <c r="C13" s="18" t="s">
        <v>263</v>
      </c>
      <c r="D13" s="11">
        <v>690100</v>
      </c>
      <c r="E13" s="11">
        <v>385816.2</v>
      </c>
      <c r="F13" s="11">
        <f t="shared" ref="F13:F67" si="0">D13-E13</f>
        <v>304283.8</v>
      </c>
      <c r="G13" s="70" t="e">
        <f>E13/C13*100</f>
        <v>#VALUE!</v>
      </c>
      <c r="H13" s="70">
        <f t="shared" ref="H13:H67" si="1">E13/D13*100</f>
        <v>55.907288798724821</v>
      </c>
      <c r="I13" s="17"/>
    </row>
    <row r="14" spans="1:9" x14ac:dyDescent="0.2">
      <c r="A14" s="10" t="s">
        <v>56</v>
      </c>
      <c r="B14" s="10" t="s">
        <v>57</v>
      </c>
      <c r="C14" s="18">
        <v>251580.24</v>
      </c>
      <c r="D14" s="11">
        <v>573100</v>
      </c>
      <c r="E14" s="11">
        <v>321254.83</v>
      </c>
      <c r="F14" s="11">
        <f t="shared" si="0"/>
        <v>251845.16999999998</v>
      </c>
      <c r="G14" s="70">
        <f t="shared" ref="G14:G15" si="2">E14/C14*100</f>
        <v>127.69477841343979</v>
      </c>
      <c r="H14" s="70">
        <f t="shared" si="1"/>
        <v>56.055632524864777</v>
      </c>
      <c r="I14" s="17"/>
    </row>
    <row r="15" spans="1:9" ht="12.75" customHeight="1" x14ac:dyDescent="0.2">
      <c r="A15" s="10" t="s">
        <v>58</v>
      </c>
      <c r="B15" s="10" t="s">
        <v>59</v>
      </c>
      <c r="C15" s="18">
        <v>251580.24</v>
      </c>
      <c r="D15" s="11">
        <v>383000</v>
      </c>
      <c r="E15" s="11">
        <v>230322.96</v>
      </c>
      <c r="F15" s="11">
        <f t="shared" si="0"/>
        <v>152677.04</v>
      </c>
      <c r="G15" s="70">
        <f t="shared" si="2"/>
        <v>91.550496970668277</v>
      </c>
      <c r="H15" s="70">
        <f t="shared" si="1"/>
        <v>60.136543080939944</v>
      </c>
      <c r="I15" s="17"/>
    </row>
    <row r="16" spans="1:9" ht="12.75" customHeight="1" x14ac:dyDescent="0.2">
      <c r="A16" s="10" t="s">
        <v>60</v>
      </c>
      <c r="B16" s="10" t="s">
        <v>61</v>
      </c>
      <c r="C16" s="18">
        <v>0</v>
      </c>
      <c r="D16" s="11">
        <v>11100</v>
      </c>
      <c r="E16" s="11">
        <v>5235.3900000000003</v>
      </c>
      <c r="F16" s="11">
        <f t="shared" si="0"/>
        <v>5864.61</v>
      </c>
      <c r="G16" s="70" t="e">
        <f t="shared" ref="G16:G67" si="3">E16/C16*100</f>
        <v>#DIV/0!</v>
      </c>
      <c r="H16" s="70">
        <f t="shared" si="1"/>
        <v>47.165675675675679</v>
      </c>
      <c r="I16" s="17"/>
    </row>
    <row r="17" spans="1:9" ht="12.75" customHeight="1" x14ac:dyDescent="0.2">
      <c r="A17" s="10" t="s">
        <v>62</v>
      </c>
      <c r="B17" s="10" t="s">
        <v>63</v>
      </c>
      <c r="C17" s="18">
        <v>0</v>
      </c>
      <c r="D17" s="11">
        <v>179000</v>
      </c>
      <c r="E17" s="11">
        <v>85696.48</v>
      </c>
      <c r="F17" s="11">
        <f t="shared" si="0"/>
        <v>93303.52</v>
      </c>
      <c r="G17" s="70" t="e">
        <f t="shared" si="3"/>
        <v>#DIV/0!</v>
      </c>
      <c r="H17" s="70">
        <f t="shared" si="1"/>
        <v>47.87512849162011</v>
      </c>
      <c r="I17" s="17"/>
    </row>
    <row r="18" spans="1:9" ht="12.75" customHeight="1" x14ac:dyDescent="0.2">
      <c r="A18" s="10" t="s">
        <v>64</v>
      </c>
      <c r="B18" s="10" t="s">
        <v>65</v>
      </c>
      <c r="C18" s="18">
        <v>15945.07</v>
      </c>
      <c r="D18" s="11">
        <v>22000</v>
      </c>
      <c r="E18" s="11">
        <v>11581.76</v>
      </c>
      <c r="F18" s="11">
        <f t="shared" si="0"/>
        <v>10418.24</v>
      </c>
      <c r="G18" s="70">
        <f t="shared" si="3"/>
        <v>72.63536629190088</v>
      </c>
      <c r="H18" s="70">
        <f t="shared" si="1"/>
        <v>52.644363636363636</v>
      </c>
      <c r="I18" s="17"/>
    </row>
    <row r="19" spans="1:9" ht="12.75" customHeight="1" x14ac:dyDescent="0.2">
      <c r="A19" s="10" t="s">
        <v>66</v>
      </c>
      <c r="B19" s="10" t="s">
        <v>65</v>
      </c>
      <c r="C19" s="18">
        <v>15945.07</v>
      </c>
      <c r="D19" s="11">
        <v>22000</v>
      </c>
      <c r="E19" s="11">
        <v>11581.76</v>
      </c>
      <c r="F19" s="11">
        <f t="shared" si="0"/>
        <v>10418.24</v>
      </c>
      <c r="G19" s="70">
        <f t="shared" si="3"/>
        <v>72.63536629190088</v>
      </c>
      <c r="H19" s="70">
        <f t="shared" si="1"/>
        <v>52.644363636363636</v>
      </c>
      <c r="I19" s="17"/>
    </row>
    <row r="20" spans="1:9" x14ac:dyDescent="0.2">
      <c r="A20" s="10" t="s">
        <v>67</v>
      </c>
      <c r="B20" s="10" t="s">
        <v>68</v>
      </c>
      <c r="C20" s="18">
        <v>41510.76</v>
      </c>
      <c r="D20" s="11">
        <v>95000</v>
      </c>
      <c r="E20" s="11">
        <v>52979.61</v>
      </c>
      <c r="F20" s="11">
        <f t="shared" si="0"/>
        <v>42020.39</v>
      </c>
      <c r="G20" s="70">
        <f t="shared" si="3"/>
        <v>127.62861966391364</v>
      </c>
      <c r="H20" s="70">
        <f t="shared" si="1"/>
        <v>55.768010526315791</v>
      </c>
      <c r="I20" s="17"/>
    </row>
    <row r="21" spans="1:9" ht="12.75" customHeight="1" x14ac:dyDescent="0.2">
      <c r="A21" s="10" t="s">
        <v>69</v>
      </c>
      <c r="B21" s="10" t="s">
        <v>70</v>
      </c>
      <c r="C21" s="18">
        <v>41510.76</v>
      </c>
      <c r="D21" s="11">
        <v>95000</v>
      </c>
      <c r="E21" s="11">
        <v>52979.61</v>
      </c>
      <c r="F21" s="11">
        <f t="shared" si="0"/>
        <v>42020.39</v>
      </c>
      <c r="G21" s="70">
        <f t="shared" si="3"/>
        <v>127.62861966391364</v>
      </c>
      <c r="H21" s="70">
        <f t="shared" si="1"/>
        <v>55.768010526315791</v>
      </c>
      <c r="I21" s="17"/>
    </row>
    <row r="22" spans="1:9" x14ac:dyDescent="0.2">
      <c r="A22" s="10" t="s">
        <v>71</v>
      </c>
      <c r="B22" s="10" t="s">
        <v>72</v>
      </c>
      <c r="C22" s="18">
        <v>176078.8</v>
      </c>
      <c r="D22" s="11">
        <v>344350</v>
      </c>
      <c r="E22" s="11">
        <v>192342.69</v>
      </c>
      <c r="F22" s="11">
        <f t="shared" si="0"/>
        <v>152007.31</v>
      </c>
      <c r="G22" s="70">
        <f t="shared" si="3"/>
        <v>109.23671106345569</v>
      </c>
      <c r="H22" s="70">
        <f t="shared" si="1"/>
        <v>55.85674168723682</v>
      </c>
      <c r="I22" s="17"/>
    </row>
    <row r="23" spans="1:9" ht="12.75" customHeight="1" x14ac:dyDescent="0.2">
      <c r="A23" s="10" t="s">
        <v>73</v>
      </c>
      <c r="B23" s="10" t="s">
        <v>74</v>
      </c>
      <c r="C23" s="18">
        <v>27952.18</v>
      </c>
      <c r="D23" s="11">
        <v>54000</v>
      </c>
      <c r="E23" s="11">
        <v>23447.52</v>
      </c>
      <c r="F23" s="11">
        <f t="shared" si="0"/>
        <v>30552.48</v>
      </c>
      <c r="G23" s="70">
        <f t="shared" si="3"/>
        <v>83.884405438144711</v>
      </c>
      <c r="H23" s="70">
        <f t="shared" si="1"/>
        <v>43.421333333333337</v>
      </c>
      <c r="I23" s="17"/>
    </row>
    <row r="24" spans="1:9" ht="12.75" customHeight="1" x14ac:dyDescent="0.2">
      <c r="A24" s="10" t="s">
        <v>75</v>
      </c>
      <c r="B24" s="10" t="s">
        <v>76</v>
      </c>
      <c r="C24" s="18">
        <v>10065.44</v>
      </c>
      <c r="D24" s="11">
        <v>19800</v>
      </c>
      <c r="E24" s="11">
        <v>9905.1299999999992</v>
      </c>
      <c r="F24" s="11">
        <f t="shared" si="0"/>
        <v>9894.8700000000008</v>
      </c>
      <c r="G24" s="70">
        <f t="shared" si="3"/>
        <v>98.40732248167987</v>
      </c>
      <c r="H24" s="70">
        <f t="shared" si="1"/>
        <v>50.025909090909082</v>
      </c>
      <c r="I24" s="17"/>
    </row>
    <row r="25" spans="1:9" ht="12.75" customHeight="1" x14ac:dyDescent="0.2">
      <c r="A25" s="10" t="s">
        <v>77</v>
      </c>
      <c r="B25" s="10" t="s">
        <v>78</v>
      </c>
      <c r="C25" s="18">
        <v>17113.740000000002</v>
      </c>
      <c r="D25" s="11">
        <v>31800</v>
      </c>
      <c r="E25" s="11">
        <v>12632.39</v>
      </c>
      <c r="F25" s="11">
        <f t="shared" si="0"/>
        <v>19167.61</v>
      </c>
      <c r="G25" s="70">
        <f t="shared" si="3"/>
        <v>73.81431528117173</v>
      </c>
      <c r="H25" s="70">
        <f t="shared" si="1"/>
        <v>39.724496855345912</v>
      </c>
      <c r="I25" s="17"/>
    </row>
    <row r="26" spans="1:9" ht="12.75" customHeight="1" x14ac:dyDescent="0.2">
      <c r="A26" s="10" t="s">
        <v>79</v>
      </c>
      <c r="B26" s="10" t="s">
        <v>80</v>
      </c>
      <c r="C26" s="18">
        <v>1500</v>
      </c>
      <c r="D26" s="11">
        <v>2400</v>
      </c>
      <c r="E26" s="11">
        <v>910</v>
      </c>
      <c r="F26" s="11">
        <f t="shared" si="0"/>
        <v>1490</v>
      </c>
      <c r="G26" s="70">
        <f t="shared" si="3"/>
        <v>60.666666666666671</v>
      </c>
      <c r="H26" s="70">
        <f t="shared" si="1"/>
        <v>37.916666666666664</v>
      </c>
      <c r="I26" s="17"/>
    </row>
    <row r="27" spans="1:9" ht="12.75" customHeight="1" x14ac:dyDescent="0.2">
      <c r="A27" s="10" t="s">
        <v>83</v>
      </c>
      <c r="B27" s="10" t="s">
        <v>84</v>
      </c>
      <c r="C27" s="18">
        <v>80027.38</v>
      </c>
      <c r="D27" s="11">
        <v>174100</v>
      </c>
      <c r="E27" s="11">
        <v>93746.08</v>
      </c>
      <c r="F27" s="11">
        <f t="shared" si="0"/>
        <v>80353.919999999998</v>
      </c>
      <c r="G27" s="70">
        <f t="shared" si="3"/>
        <v>117.14250797664498</v>
      </c>
      <c r="H27" s="70">
        <f t="shared" si="1"/>
        <v>53.846111430212517</v>
      </c>
      <c r="I27" s="17"/>
    </row>
    <row r="28" spans="1:9" ht="12.75" customHeight="1" x14ac:dyDescent="0.2">
      <c r="A28" s="10" t="s">
        <v>85</v>
      </c>
      <c r="B28" s="10" t="s">
        <v>86</v>
      </c>
      <c r="C28" s="18">
        <v>13997.03</v>
      </c>
      <c r="D28" s="11">
        <v>23400</v>
      </c>
      <c r="E28" s="11">
        <v>17372.13</v>
      </c>
      <c r="F28" s="11">
        <f t="shared" si="0"/>
        <v>6027.869999999999</v>
      </c>
      <c r="G28" s="70">
        <f t="shared" si="3"/>
        <v>124.11297253774552</v>
      </c>
      <c r="H28" s="70">
        <f t="shared" si="1"/>
        <v>74.239871794871803</v>
      </c>
      <c r="I28" s="17"/>
    </row>
    <row r="29" spans="1:9" x14ac:dyDescent="0.2">
      <c r="A29" s="10" t="s">
        <v>87</v>
      </c>
      <c r="B29" s="10" t="s">
        <v>88</v>
      </c>
      <c r="C29" s="18">
        <v>44589.59</v>
      </c>
      <c r="D29" s="11">
        <v>111100</v>
      </c>
      <c r="E29" s="11">
        <v>52808.08</v>
      </c>
      <c r="F29" s="11">
        <f t="shared" si="0"/>
        <v>58291.92</v>
      </c>
      <c r="G29" s="70">
        <f t="shared" si="3"/>
        <v>118.43140966310747</v>
      </c>
      <c r="H29" s="70">
        <f t="shared" si="1"/>
        <v>47.532025202520259</v>
      </c>
      <c r="I29" s="17"/>
    </row>
    <row r="30" spans="1:9" x14ac:dyDescent="0.2">
      <c r="A30" s="10" t="s">
        <v>89</v>
      </c>
      <c r="B30" s="10" t="s">
        <v>90</v>
      </c>
      <c r="C30" s="18">
        <v>17276</v>
      </c>
      <c r="D30" s="11">
        <v>30000</v>
      </c>
      <c r="E30" s="11">
        <v>19751.63</v>
      </c>
      <c r="F30" s="11">
        <f t="shared" si="0"/>
        <v>10248.369999999999</v>
      </c>
      <c r="G30" s="70">
        <f t="shared" si="3"/>
        <v>114.32987960175967</v>
      </c>
      <c r="H30" s="70">
        <f t="shared" si="1"/>
        <v>65.838766666666672</v>
      </c>
      <c r="I30" s="17"/>
    </row>
    <row r="31" spans="1:9" ht="12.75" customHeight="1" x14ac:dyDescent="0.2">
      <c r="A31" s="10" t="s">
        <v>91</v>
      </c>
      <c r="B31" s="10" t="s">
        <v>92</v>
      </c>
      <c r="C31" s="18">
        <v>306</v>
      </c>
      <c r="D31" s="11">
        <v>1400</v>
      </c>
      <c r="E31" s="11">
        <v>688.66</v>
      </c>
      <c r="F31" s="11">
        <f t="shared" si="0"/>
        <v>711.34</v>
      </c>
      <c r="G31" s="70">
        <f t="shared" si="3"/>
        <v>225.05228758169932</v>
      </c>
      <c r="H31" s="70">
        <f t="shared" si="1"/>
        <v>49.19</v>
      </c>
      <c r="I31" s="17"/>
    </row>
    <row r="32" spans="1:9" ht="12.75" customHeight="1" x14ac:dyDescent="0.2">
      <c r="A32" s="10" t="s">
        <v>93</v>
      </c>
      <c r="B32" s="10" t="s">
        <v>94</v>
      </c>
      <c r="C32" s="18">
        <v>3062.55</v>
      </c>
      <c r="D32" s="11">
        <v>4700</v>
      </c>
      <c r="E32" s="11">
        <v>2740.08</v>
      </c>
      <c r="F32" s="11">
        <f t="shared" si="0"/>
        <v>1959.92</v>
      </c>
      <c r="G32" s="70">
        <f t="shared" si="3"/>
        <v>89.470539256501922</v>
      </c>
      <c r="H32" s="70">
        <f t="shared" si="1"/>
        <v>58.299574468085105</v>
      </c>
      <c r="I32" s="17"/>
    </row>
    <row r="33" spans="1:9" ht="12.75" customHeight="1" x14ac:dyDescent="0.2">
      <c r="A33" s="10" t="s">
        <v>95</v>
      </c>
      <c r="B33" s="10" t="s">
        <v>96</v>
      </c>
      <c r="C33" s="18">
        <v>796.21</v>
      </c>
      <c r="D33" s="11">
        <v>3500</v>
      </c>
      <c r="E33" s="11">
        <v>385</v>
      </c>
      <c r="F33" s="11">
        <f t="shared" si="0"/>
        <v>3115</v>
      </c>
      <c r="G33" s="70">
        <f t="shared" si="3"/>
        <v>48.354077441880911</v>
      </c>
      <c r="H33" s="70">
        <f t="shared" si="1"/>
        <v>11</v>
      </c>
      <c r="I33" s="17"/>
    </row>
    <row r="34" spans="1:9" x14ac:dyDescent="0.2">
      <c r="A34" s="10" t="s">
        <v>97</v>
      </c>
      <c r="B34" s="10" t="s">
        <v>98</v>
      </c>
      <c r="C34" s="18">
        <v>65179.040000000001</v>
      </c>
      <c r="D34" s="11">
        <v>99500</v>
      </c>
      <c r="E34" s="11">
        <v>69403.490000000005</v>
      </c>
      <c r="F34" s="11">
        <f t="shared" si="0"/>
        <v>30096.509999999995</v>
      </c>
      <c r="G34" s="70">
        <f t="shared" si="3"/>
        <v>106.48130135086372</v>
      </c>
      <c r="H34" s="70">
        <f t="shared" si="1"/>
        <v>69.752251256281411</v>
      </c>
      <c r="I34" s="17"/>
    </row>
    <row r="35" spans="1:9" ht="12.75" customHeight="1" x14ac:dyDescent="0.2">
      <c r="A35" s="10" t="s">
        <v>99</v>
      </c>
      <c r="B35" s="10" t="s">
        <v>100</v>
      </c>
      <c r="C35" s="18">
        <v>4942.37</v>
      </c>
      <c r="D35" s="11">
        <v>11000</v>
      </c>
      <c r="E35" s="11">
        <v>4067.09</v>
      </c>
      <c r="F35" s="11">
        <f t="shared" si="0"/>
        <v>6932.91</v>
      </c>
      <c r="G35" s="70">
        <f t="shared" si="3"/>
        <v>82.290277741245603</v>
      </c>
      <c r="H35" s="70">
        <f t="shared" si="1"/>
        <v>36.973545454545452</v>
      </c>
      <c r="I35" s="17"/>
    </row>
    <row r="36" spans="1:9" ht="12.75" customHeight="1" x14ac:dyDescent="0.2">
      <c r="A36" s="10" t="s">
        <v>101</v>
      </c>
      <c r="B36" s="10" t="s">
        <v>102</v>
      </c>
      <c r="C36" s="18">
        <v>26918.25</v>
      </c>
      <c r="D36" s="11">
        <v>41100</v>
      </c>
      <c r="E36" s="11">
        <v>34018.26</v>
      </c>
      <c r="F36" s="11">
        <f t="shared" si="0"/>
        <v>7081.739999999998</v>
      </c>
      <c r="G36" s="70">
        <f t="shared" si="3"/>
        <v>126.37619458917277</v>
      </c>
      <c r="H36" s="70">
        <f t="shared" si="1"/>
        <v>82.769489051094894</v>
      </c>
      <c r="I36" s="17"/>
    </row>
    <row r="37" spans="1:9" ht="12.75" customHeight="1" x14ac:dyDescent="0.2">
      <c r="A37" s="10" t="s">
        <v>103</v>
      </c>
      <c r="B37" s="10" t="s">
        <v>104</v>
      </c>
      <c r="C37" s="18">
        <v>2776.7</v>
      </c>
      <c r="D37" s="11">
        <v>3300</v>
      </c>
      <c r="E37" s="11">
        <v>173</v>
      </c>
      <c r="F37" s="11">
        <f t="shared" si="0"/>
        <v>3127</v>
      </c>
      <c r="G37" s="70">
        <f t="shared" si="3"/>
        <v>6.230417401951958</v>
      </c>
      <c r="H37" s="70">
        <f t="shared" si="1"/>
        <v>5.2424242424242422</v>
      </c>
      <c r="I37" s="17"/>
    </row>
    <row r="38" spans="1:9" x14ac:dyDescent="0.2">
      <c r="A38" s="10" t="s">
        <v>105</v>
      </c>
      <c r="B38" s="10" t="s">
        <v>106</v>
      </c>
      <c r="C38" s="18">
        <v>6980.36</v>
      </c>
      <c r="D38" s="11">
        <v>10900</v>
      </c>
      <c r="E38" s="11">
        <v>9566.52</v>
      </c>
      <c r="F38" s="11">
        <f t="shared" si="0"/>
        <v>1333.4799999999996</v>
      </c>
      <c r="G38" s="70">
        <f t="shared" si="3"/>
        <v>137.04909202390709</v>
      </c>
      <c r="H38" s="70">
        <f t="shared" si="1"/>
        <v>87.766238532110094</v>
      </c>
      <c r="I38" s="17"/>
    </row>
    <row r="39" spans="1:9" ht="12.75" customHeight="1" x14ac:dyDescent="0.2">
      <c r="A39" s="10" t="s">
        <v>107</v>
      </c>
      <c r="B39" s="10" t="s">
        <v>108</v>
      </c>
      <c r="C39" s="18">
        <v>1730.96</v>
      </c>
      <c r="D39" s="11">
        <v>2500</v>
      </c>
      <c r="E39" s="11">
        <v>967.86</v>
      </c>
      <c r="F39" s="11">
        <f t="shared" si="0"/>
        <v>1532.1399999999999</v>
      </c>
      <c r="G39" s="70">
        <f t="shared" si="3"/>
        <v>55.914636964459028</v>
      </c>
      <c r="H39" s="70">
        <f t="shared" si="1"/>
        <v>38.714399999999998</v>
      </c>
      <c r="I39" s="26"/>
    </row>
    <row r="40" spans="1:9" ht="12.75" customHeight="1" x14ac:dyDescent="0.2">
      <c r="A40" s="10" t="s">
        <v>109</v>
      </c>
      <c r="B40" s="10" t="s">
        <v>110</v>
      </c>
      <c r="C40" s="18">
        <v>2501.81</v>
      </c>
      <c r="D40" s="11">
        <v>2100</v>
      </c>
      <c r="E40" s="11">
        <v>3033.33</v>
      </c>
      <c r="F40" s="11">
        <f t="shared" si="0"/>
        <v>-933.32999999999993</v>
      </c>
      <c r="G40" s="70">
        <f t="shared" si="3"/>
        <v>121.2454183171384</v>
      </c>
      <c r="H40" s="70">
        <f t="shared" si="1"/>
        <v>144.44428571428571</v>
      </c>
      <c r="I40" s="17"/>
    </row>
    <row r="41" spans="1:9" ht="12.75" customHeight="1" x14ac:dyDescent="0.2">
      <c r="A41" s="10" t="s">
        <v>111</v>
      </c>
      <c r="B41" s="10" t="s">
        <v>112</v>
      </c>
      <c r="C41" s="18">
        <v>14149.54</v>
      </c>
      <c r="D41" s="11">
        <v>17700</v>
      </c>
      <c r="E41" s="11">
        <v>11514.88</v>
      </c>
      <c r="F41" s="11">
        <f t="shared" si="0"/>
        <v>6185.1200000000008</v>
      </c>
      <c r="G41" s="70">
        <f t="shared" si="3"/>
        <v>81.379889381562919</v>
      </c>
      <c r="H41" s="70">
        <f t="shared" si="1"/>
        <v>65.055819209039541</v>
      </c>
      <c r="I41" s="17"/>
    </row>
    <row r="42" spans="1:9" x14ac:dyDescent="0.2">
      <c r="A42" s="10" t="s">
        <v>113</v>
      </c>
      <c r="B42" s="10" t="s">
        <v>114</v>
      </c>
      <c r="C42" s="18">
        <v>4325.9399999999996</v>
      </c>
      <c r="D42" s="11">
        <v>8800</v>
      </c>
      <c r="E42" s="11">
        <v>4879.5</v>
      </c>
      <c r="F42" s="11">
        <f t="shared" si="0"/>
        <v>3920.5</v>
      </c>
      <c r="G42" s="70">
        <f t="shared" si="3"/>
        <v>112.79629398466</v>
      </c>
      <c r="H42" s="70">
        <f t="shared" si="1"/>
        <v>55.448863636363633</v>
      </c>
      <c r="I42" s="17"/>
    </row>
    <row r="43" spans="1:9" x14ac:dyDescent="0.2">
      <c r="A43" s="10" t="s">
        <v>115</v>
      </c>
      <c r="B43" s="10" t="s">
        <v>116</v>
      </c>
      <c r="C43" s="18">
        <v>853.11</v>
      </c>
      <c r="D43" s="11">
        <v>2100</v>
      </c>
      <c r="E43" s="11">
        <v>1183.05</v>
      </c>
      <c r="F43" s="11">
        <f t="shared" si="0"/>
        <v>916.95</v>
      </c>
      <c r="G43" s="70">
        <f t="shared" si="3"/>
        <v>138.67496571368287</v>
      </c>
      <c r="H43" s="70">
        <f t="shared" si="1"/>
        <v>56.335714285714289</v>
      </c>
      <c r="I43" s="17"/>
    </row>
    <row r="44" spans="1:9" ht="12.75" customHeight="1" x14ac:dyDescent="0.2">
      <c r="A44" s="10" t="s">
        <v>117</v>
      </c>
      <c r="B44" s="10" t="s">
        <v>118</v>
      </c>
      <c r="C44" s="18">
        <v>2920.2</v>
      </c>
      <c r="D44" s="11">
        <v>16750</v>
      </c>
      <c r="E44" s="11">
        <v>5745.6</v>
      </c>
      <c r="F44" s="11">
        <f t="shared" si="0"/>
        <v>11004.4</v>
      </c>
      <c r="G44" s="70">
        <f t="shared" si="3"/>
        <v>196.75364701047874</v>
      </c>
      <c r="H44" s="70">
        <f t="shared" si="1"/>
        <v>34.302089552238805</v>
      </c>
      <c r="I44" s="17"/>
    </row>
    <row r="45" spans="1:9" ht="12.75" customHeight="1" x14ac:dyDescent="0.2">
      <c r="A45" s="10" t="s">
        <v>119</v>
      </c>
      <c r="B45" s="10" t="s">
        <v>120</v>
      </c>
      <c r="C45" s="18">
        <v>1696.42</v>
      </c>
      <c r="D45" s="11">
        <v>2800</v>
      </c>
      <c r="E45" s="11">
        <v>971.98</v>
      </c>
      <c r="F45" s="11">
        <f t="shared" si="0"/>
        <v>1828.02</v>
      </c>
      <c r="G45" s="70">
        <f t="shared" si="3"/>
        <v>57.295952653234458</v>
      </c>
      <c r="H45" s="70">
        <f t="shared" si="1"/>
        <v>34.713571428571427</v>
      </c>
      <c r="I45" s="17"/>
    </row>
    <row r="46" spans="1:9" x14ac:dyDescent="0.2">
      <c r="A46" s="10" t="s">
        <v>121</v>
      </c>
      <c r="B46" s="10" t="s">
        <v>122</v>
      </c>
      <c r="C46" s="18">
        <v>0</v>
      </c>
      <c r="D46" s="11">
        <v>1900</v>
      </c>
      <c r="E46" s="11">
        <v>0</v>
      </c>
      <c r="F46" s="11">
        <f t="shared" si="0"/>
        <v>1900</v>
      </c>
      <c r="G46" s="70" t="e">
        <f t="shared" si="3"/>
        <v>#DIV/0!</v>
      </c>
      <c r="H46" s="70">
        <f t="shared" si="1"/>
        <v>0</v>
      </c>
      <c r="I46" s="17"/>
    </row>
    <row r="47" spans="1:9" x14ac:dyDescent="0.2">
      <c r="A47" s="10" t="s">
        <v>123</v>
      </c>
      <c r="B47" s="10" t="s">
        <v>124</v>
      </c>
      <c r="C47" s="18">
        <v>51.12</v>
      </c>
      <c r="D47" s="11">
        <v>2600</v>
      </c>
      <c r="E47" s="11">
        <v>705.37</v>
      </c>
      <c r="F47" s="11">
        <f t="shared" si="0"/>
        <v>1894.63</v>
      </c>
      <c r="G47" s="70">
        <f t="shared" si="3"/>
        <v>1379.8317683881064</v>
      </c>
      <c r="H47" s="70">
        <f t="shared" si="1"/>
        <v>27.129615384615384</v>
      </c>
      <c r="I47" s="17"/>
    </row>
    <row r="48" spans="1:9" x14ac:dyDescent="0.2">
      <c r="A48" s="10" t="s">
        <v>125</v>
      </c>
      <c r="B48" s="10" t="s">
        <v>126</v>
      </c>
      <c r="C48" s="18">
        <v>50</v>
      </c>
      <c r="D48" s="11">
        <v>150</v>
      </c>
      <c r="E48" s="11">
        <v>0</v>
      </c>
      <c r="F48" s="11">
        <f t="shared" si="0"/>
        <v>150</v>
      </c>
      <c r="G48" s="70">
        <f t="shared" si="3"/>
        <v>0</v>
      </c>
      <c r="H48" s="70">
        <f t="shared" si="1"/>
        <v>0</v>
      </c>
      <c r="I48" s="17"/>
    </row>
    <row r="49" spans="1:9" x14ac:dyDescent="0.2">
      <c r="A49" s="10" t="s">
        <v>127</v>
      </c>
      <c r="B49" s="10" t="s">
        <v>128</v>
      </c>
      <c r="C49" s="18">
        <v>844.66</v>
      </c>
      <c r="D49" s="11">
        <v>3800</v>
      </c>
      <c r="E49" s="11">
        <v>1841.35</v>
      </c>
      <c r="F49" s="11">
        <f t="shared" si="0"/>
        <v>1958.65</v>
      </c>
      <c r="G49" s="70">
        <f t="shared" si="3"/>
        <v>217.99895816068005</v>
      </c>
      <c r="H49" s="70">
        <f t="shared" si="1"/>
        <v>48.456578947368421</v>
      </c>
      <c r="I49" s="17"/>
    </row>
    <row r="50" spans="1:9" ht="12.75" customHeight="1" x14ac:dyDescent="0.2">
      <c r="A50" s="10" t="s">
        <v>129</v>
      </c>
      <c r="B50" s="10" t="s">
        <v>130</v>
      </c>
      <c r="C50" s="18">
        <v>0</v>
      </c>
      <c r="D50" s="11">
        <v>100</v>
      </c>
      <c r="E50" s="11">
        <v>0</v>
      </c>
      <c r="F50" s="11">
        <f t="shared" si="0"/>
        <v>100</v>
      </c>
      <c r="G50" s="70" t="e">
        <f t="shared" si="3"/>
        <v>#DIV/0!</v>
      </c>
      <c r="H50" s="70">
        <f t="shared" si="1"/>
        <v>0</v>
      </c>
      <c r="I50" s="17"/>
    </row>
    <row r="51" spans="1:9" ht="12.75" customHeight="1" x14ac:dyDescent="0.2">
      <c r="A51" s="10" t="s">
        <v>131</v>
      </c>
      <c r="B51" s="10" t="s">
        <v>118</v>
      </c>
      <c r="C51" s="18">
        <v>278</v>
      </c>
      <c r="D51" s="11">
        <v>5400</v>
      </c>
      <c r="E51" s="11">
        <v>2226.9</v>
      </c>
      <c r="F51" s="11">
        <f t="shared" si="0"/>
        <v>3173.1</v>
      </c>
      <c r="G51" s="70">
        <f t="shared" si="3"/>
        <v>801.04316546762584</v>
      </c>
      <c r="H51" s="70">
        <f t="shared" si="1"/>
        <v>41.238888888888894</v>
      </c>
      <c r="I51" s="17"/>
    </row>
    <row r="52" spans="1:9" x14ac:dyDescent="0.2">
      <c r="A52" s="10" t="s">
        <v>132</v>
      </c>
      <c r="B52" s="10" t="s">
        <v>133</v>
      </c>
      <c r="C52" s="18">
        <v>600.29</v>
      </c>
      <c r="D52" s="11">
        <v>1200</v>
      </c>
      <c r="E52" s="11">
        <v>702.94</v>
      </c>
      <c r="F52" s="11">
        <f t="shared" si="0"/>
        <v>497.05999999999995</v>
      </c>
      <c r="G52" s="70">
        <f t="shared" si="3"/>
        <v>117.10006830032154</v>
      </c>
      <c r="H52" s="70">
        <f t="shared" si="1"/>
        <v>58.57833333333334</v>
      </c>
      <c r="I52" s="17"/>
    </row>
    <row r="53" spans="1:9" ht="12.75" customHeight="1" x14ac:dyDescent="0.2">
      <c r="A53" s="10" t="s">
        <v>134</v>
      </c>
      <c r="B53" s="10" t="s">
        <v>135</v>
      </c>
      <c r="C53" s="18">
        <v>600.29</v>
      </c>
      <c r="D53" s="11">
        <v>1200</v>
      </c>
      <c r="E53" s="11">
        <v>702.94</v>
      </c>
      <c r="F53" s="11">
        <f t="shared" si="0"/>
        <v>497.05999999999995</v>
      </c>
      <c r="G53" s="70">
        <f t="shared" si="3"/>
        <v>117.10006830032154</v>
      </c>
      <c r="H53" s="70">
        <f t="shared" si="1"/>
        <v>58.57833333333334</v>
      </c>
      <c r="I53" s="17"/>
    </row>
    <row r="54" spans="1:9" ht="12.75" customHeight="1" x14ac:dyDescent="0.2">
      <c r="A54" s="10" t="s">
        <v>136</v>
      </c>
      <c r="B54" s="10" t="s">
        <v>137</v>
      </c>
      <c r="C54" s="18">
        <v>564.29</v>
      </c>
      <c r="D54" s="11">
        <v>1100</v>
      </c>
      <c r="E54" s="11">
        <v>702.94</v>
      </c>
      <c r="F54" s="11">
        <f t="shared" si="0"/>
        <v>397.05999999999995</v>
      </c>
      <c r="G54" s="70">
        <f t="shared" si="3"/>
        <v>124.57069946304206</v>
      </c>
      <c r="H54" s="70">
        <f t="shared" si="1"/>
        <v>63.903636363636373</v>
      </c>
      <c r="I54" s="17"/>
    </row>
    <row r="55" spans="1:9" x14ac:dyDescent="0.2">
      <c r="A55" s="10" t="s">
        <v>140</v>
      </c>
      <c r="B55" s="10" t="s">
        <v>141</v>
      </c>
      <c r="C55" s="18">
        <v>24</v>
      </c>
      <c r="D55" s="11">
        <v>50</v>
      </c>
      <c r="E55" s="11">
        <v>0</v>
      </c>
      <c r="F55" s="11">
        <f t="shared" si="0"/>
        <v>50</v>
      </c>
      <c r="G55" s="70">
        <f t="shared" si="3"/>
        <v>0</v>
      </c>
      <c r="H55" s="70">
        <f t="shared" si="1"/>
        <v>0</v>
      </c>
      <c r="I55" s="17"/>
    </row>
    <row r="56" spans="1:9" ht="12.75" customHeight="1" x14ac:dyDescent="0.2">
      <c r="A56" s="10" t="s">
        <v>142</v>
      </c>
      <c r="B56" s="10" t="s">
        <v>143</v>
      </c>
      <c r="C56" s="18">
        <v>12</v>
      </c>
      <c r="D56" s="11">
        <v>50</v>
      </c>
      <c r="E56" s="11">
        <v>0</v>
      </c>
      <c r="F56" s="11">
        <f t="shared" si="0"/>
        <v>50</v>
      </c>
      <c r="G56" s="70">
        <f t="shared" si="3"/>
        <v>0</v>
      </c>
      <c r="H56" s="70">
        <f t="shared" si="1"/>
        <v>0</v>
      </c>
      <c r="I56" s="17"/>
    </row>
    <row r="57" spans="1:9" s="148" customFormat="1" ht="12.75" customHeight="1" x14ac:dyDescent="0.2">
      <c r="A57" s="10">
        <v>36</v>
      </c>
      <c r="B57" s="10" t="s">
        <v>265</v>
      </c>
      <c r="C57" s="18">
        <v>0</v>
      </c>
      <c r="D57" s="11">
        <v>2800</v>
      </c>
      <c r="E57" s="11">
        <v>2836.8</v>
      </c>
      <c r="F57" s="11">
        <v>0</v>
      </c>
      <c r="G57" s="70" t="e">
        <f t="shared" si="3"/>
        <v>#DIV/0!</v>
      </c>
      <c r="H57" s="70">
        <f t="shared" si="1"/>
        <v>101.31428571428572</v>
      </c>
      <c r="I57" s="17"/>
    </row>
    <row r="58" spans="1:9" s="148" customFormat="1" ht="12.75" customHeight="1" x14ac:dyDescent="0.2">
      <c r="A58" s="10">
        <v>3681</v>
      </c>
      <c r="B58" s="10" t="s">
        <v>266</v>
      </c>
      <c r="C58" s="18">
        <v>0</v>
      </c>
      <c r="D58" s="11">
        <v>2800</v>
      </c>
      <c r="E58" s="11">
        <v>2836.8</v>
      </c>
      <c r="F58" s="11">
        <v>0</v>
      </c>
      <c r="G58" s="70" t="e">
        <f t="shared" si="3"/>
        <v>#DIV/0!</v>
      </c>
      <c r="H58" s="70">
        <f t="shared" si="1"/>
        <v>101.31428571428572</v>
      </c>
      <c r="I58" s="17"/>
    </row>
    <row r="59" spans="1:9" ht="12.75" customHeight="1" x14ac:dyDescent="0.2">
      <c r="A59" s="10" t="s">
        <v>12</v>
      </c>
      <c r="B59" s="10" t="s">
        <v>13</v>
      </c>
      <c r="C59" s="18">
        <v>3123.49</v>
      </c>
      <c r="D59" s="11">
        <v>21900</v>
      </c>
      <c r="E59" s="11">
        <v>12893.44</v>
      </c>
      <c r="F59" s="11">
        <f t="shared" si="0"/>
        <v>9006.56</v>
      </c>
      <c r="G59" s="70">
        <f t="shared" si="3"/>
        <v>412.78953990568243</v>
      </c>
      <c r="H59" s="70">
        <f t="shared" si="1"/>
        <v>58.874155251141559</v>
      </c>
      <c r="I59" s="17"/>
    </row>
    <row r="60" spans="1:9" ht="12.75" customHeight="1" x14ac:dyDescent="0.2">
      <c r="A60" s="10" t="s">
        <v>157</v>
      </c>
      <c r="B60" s="10" t="s">
        <v>158</v>
      </c>
      <c r="C60" s="18">
        <v>3123.49</v>
      </c>
      <c r="D60" s="11">
        <v>21900</v>
      </c>
      <c r="E60" s="11">
        <v>12893.44</v>
      </c>
      <c r="F60" s="11">
        <f t="shared" si="0"/>
        <v>9006.56</v>
      </c>
      <c r="G60" s="70">
        <f t="shared" si="3"/>
        <v>412.78953990568243</v>
      </c>
      <c r="H60" s="70">
        <f t="shared" si="1"/>
        <v>58.874155251141559</v>
      </c>
      <c r="I60" s="17"/>
    </row>
    <row r="61" spans="1:9" ht="12.75" customHeight="1" x14ac:dyDescent="0.2">
      <c r="A61" s="10" t="s">
        <v>163</v>
      </c>
      <c r="B61" s="10" t="s">
        <v>164</v>
      </c>
      <c r="C61" s="18">
        <v>3123.49</v>
      </c>
      <c r="D61" s="11">
        <v>20700</v>
      </c>
      <c r="E61" s="11">
        <v>12893.44</v>
      </c>
      <c r="F61" s="11">
        <f t="shared" si="0"/>
        <v>7806.5599999999995</v>
      </c>
      <c r="G61" s="70">
        <f t="shared" si="3"/>
        <v>412.78953990568243</v>
      </c>
      <c r="H61" s="70">
        <f t="shared" si="1"/>
        <v>62.287149758454106</v>
      </c>
      <c r="I61" s="17"/>
    </row>
    <row r="62" spans="1:9" ht="12.75" customHeight="1" x14ac:dyDescent="0.2">
      <c r="A62" s="10" t="s">
        <v>165</v>
      </c>
      <c r="B62" s="10" t="s">
        <v>166</v>
      </c>
      <c r="C62" s="18">
        <v>3123.49</v>
      </c>
      <c r="D62" s="11">
        <v>10400</v>
      </c>
      <c r="E62" s="11">
        <v>1398</v>
      </c>
      <c r="F62" s="11">
        <f t="shared" si="0"/>
        <v>9002</v>
      </c>
      <c r="G62" s="70">
        <f t="shared" si="3"/>
        <v>44.757626885310984</v>
      </c>
      <c r="H62" s="70">
        <f t="shared" si="1"/>
        <v>13.442307692307692</v>
      </c>
      <c r="I62" s="17"/>
    </row>
    <row r="63" spans="1:9" ht="12.75" customHeight="1" x14ac:dyDescent="0.2">
      <c r="A63" s="10" t="s">
        <v>167</v>
      </c>
      <c r="B63" s="10" t="s">
        <v>168</v>
      </c>
      <c r="C63" s="18">
        <v>0</v>
      </c>
      <c r="D63" s="11">
        <v>1000</v>
      </c>
      <c r="E63" s="11">
        <v>0</v>
      </c>
      <c r="F63" s="11">
        <f t="shared" si="0"/>
        <v>1000</v>
      </c>
      <c r="G63" s="70" t="e">
        <f t="shared" si="3"/>
        <v>#DIV/0!</v>
      </c>
      <c r="H63" s="70">
        <f t="shared" si="1"/>
        <v>0</v>
      </c>
      <c r="I63" s="17"/>
    </row>
    <row r="64" spans="1:9" s="148" customFormat="1" ht="12.75" customHeight="1" x14ac:dyDescent="0.2">
      <c r="A64" s="10">
        <v>4226</v>
      </c>
      <c r="B64" s="10" t="s">
        <v>267</v>
      </c>
      <c r="C64" s="18">
        <v>0</v>
      </c>
      <c r="D64" s="11">
        <v>1000</v>
      </c>
      <c r="E64" s="11">
        <v>0</v>
      </c>
      <c r="F64" s="11">
        <v>0</v>
      </c>
      <c r="G64" s="70" t="e">
        <f t="shared" si="3"/>
        <v>#DIV/0!</v>
      </c>
      <c r="H64" s="70">
        <f t="shared" si="1"/>
        <v>0</v>
      </c>
      <c r="I64" s="17"/>
    </row>
    <row r="65" spans="1:9" ht="12.75" customHeight="1" x14ac:dyDescent="0.2">
      <c r="A65" s="10" t="s">
        <v>169</v>
      </c>
      <c r="B65" s="10" t="s">
        <v>170</v>
      </c>
      <c r="C65" s="18">
        <v>0</v>
      </c>
      <c r="D65" s="11">
        <v>8300</v>
      </c>
      <c r="E65" s="11">
        <v>11495.44</v>
      </c>
      <c r="F65" s="11">
        <f t="shared" si="0"/>
        <v>-3195.4400000000005</v>
      </c>
      <c r="G65" s="70" t="e">
        <f t="shared" si="3"/>
        <v>#DIV/0!</v>
      </c>
      <c r="H65" s="70">
        <f t="shared" si="1"/>
        <v>138.49927710843374</v>
      </c>
      <c r="I65" s="17"/>
    </row>
    <row r="66" spans="1:9" ht="12.75" customHeight="1" x14ac:dyDescent="0.2">
      <c r="A66" s="10" t="s">
        <v>171</v>
      </c>
      <c r="B66" s="10" t="s">
        <v>172</v>
      </c>
      <c r="C66" s="18">
        <v>0</v>
      </c>
      <c r="D66" s="11">
        <v>1200</v>
      </c>
      <c r="E66" s="11">
        <v>0</v>
      </c>
      <c r="F66" s="11">
        <f t="shared" si="0"/>
        <v>1200</v>
      </c>
      <c r="G66" s="70" t="e">
        <f t="shared" si="3"/>
        <v>#DIV/0!</v>
      </c>
      <c r="H66" s="70">
        <f t="shared" si="1"/>
        <v>0</v>
      </c>
      <c r="I66" s="17"/>
    </row>
    <row r="67" spans="1:9" ht="12.75" customHeight="1" x14ac:dyDescent="0.2">
      <c r="A67" s="10" t="s">
        <v>173</v>
      </c>
      <c r="B67" s="10" t="s">
        <v>174</v>
      </c>
      <c r="C67" s="18">
        <v>0</v>
      </c>
      <c r="D67" s="11">
        <v>1200</v>
      </c>
      <c r="E67" s="11">
        <v>0</v>
      </c>
      <c r="F67" s="11">
        <f t="shared" si="0"/>
        <v>1200</v>
      </c>
      <c r="G67" s="70" t="e">
        <f t="shared" si="3"/>
        <v>#DIV/0!</v>
      </c>
      <c r="H67" s="70">
        <f t="shared" si="1"/>
        <v>0</v>
      </c>
      <c r="I67" s="17"/>
    </row>
  </sheetData>
  <mergeCells count="7">
    <mergeCell ref="A9:B9"/>
    <mergeCell ref="A8:H8"/>
    <mergeCell ref="A1:B2"/>
    <mergeCell ref="E2:E3"/>
    <mergeCell ref="F2:F3"/>
    <mergeCell ref="A3:B4"/>
    <mergeCell ref="A5:B5"/>
  </mergeCells>
  <pageMargins left="0" right="0" top="1.0416666666666666E-2" bottom="1.0416666666666666E-2" header="0" footer="0"/>
  <pageSetup paperSize="9" orientation="landscape" r:id="rId1"/>
  <headerFooter alignWithMargins="0"/>
  <ignoredErrors>
    <ignoredError sqref="A65:A67 A12:A26 A59 A60 A61:A63 A55:A56 A27:A54" numberStoredAsText="1"/>
    <ignoredError sqref="H11 F65:F67 F11:F26 F59 F60 F61:F63 F55:F56 F27:F54" unlockedFormula="1"/>
    <ignoredError sqref="G11" evalError="1" unlockedFormula="1"/>
    <ignoredError sqref="G65:H67 H16:H17 H50:H54 G12 G59:H59 G60:H60 G61:H63 H55:H56 G55:G56 G27:G54 G16:G26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view="pageLayout" topLeftCell="A4" zoomScaleNormal="100" workbookViewId="0">
      <selection activeCell="E16" sqref="E16"/>
    </sheetView>
  </sheetViews>
  <sheetFormatPr defaultRowHeight="12.75" x14ac:dyDescent="0.2"/>
  <cols>
    <col min="1" max="1" width="9.85546875" customWidth="1"/>
    <col min="2" max="2" width="67.42578125" customWidth="1"/>
    <col min="3" max="3" width="11.140625" customWidth="1"/>
    <col min="4" max="4" width="12.140625" bestFit="1" customWidth="1"/>
    <col min="5" max="5" width="14.42578125" customWidth="1"/>
    <col min="6" max="6" width="12.140625" bestFit="1" customWidth="1"/>
    <col min="7" max="8" width="9.140625" style="41"/>
  </cols>
  <sheetData>
    <row r="1" spans="1:8" x14ac:dyDescent="0.2">
      <c r="A1" s="160" t="s">
        <v>249</v>
      </c>
      <c r="B1" s="161"/>
    </row>
    <row r="2" spans="1:8" ht="12.75" customHeight="1" x14ac:dyDescent="0.2">
      <c r="A2" s="161"/>
      <c r="B2" s="161"/>
    </row>
    <row r="3" spans="1:8" x14ac:dyDescent="0.2">
      <c r="A3" s="160" t="s">
        <v>250</v>
      </c>
      <c r="B3" s="161"/>
      <c r="E3" s="170"/>
      <c r="F3" s="170"/>
    </row>
    <row r="4" spans="1:8" ht="12.75" customHeight="1" x14ac:dyDescent="0.2">
      <c r="A4" s="161"/>
      <c r="B4" s="161"/>
      <c r="E4" s="170"/>
      <c r="F4" s="170"/>
    </row>
    <row r="5" spans="1:8" x14ac:dyDescent="0.2">
      <c r="A5" s="160" t="s">
        <v>251</v>
      </c>
      <c r="B5" s="161"/>
    </row>
    <row r="6" spans="1:8" ht="14.1" customHeight="1" x14ac:dyDescent="0.2">
      <c r="A6" s="171"/>
      <c r="B6" s="170"/>
    </row>
    <row r="7" spans="1:8" ht="11.1" customHeight="1" x14ac:dyDescent="0.2"/>
    <row r="8" spans="1:8" ht="18" customHeight="1" x14ac:dyDescent="0.2"/>
    <row r="9" spans="1:8" ht="30" customHeight="1" x14ac:dyDescent="0.2">
      <c r="A9" s="169" t="s">
        <v>212</v>
      </c>
      <c r="B9" s="169"/>
      <c r="C9" s="169"/>
      <c r="D9" s="169"/>
      <c r="E9" s="169"/>
      <c r="F9" s="169"/>
      <c r="G9" s="169"/>
      <c r="H9" s="169"/>
    </row>
    <row r="10" spans="1:8" ht="48" x14ac:dyDescent="0.2">
      <c r="A10" s="158" t="s">
        <v>0</v>
      </c>
      <c r="B10" s="159"/>
      <c r="C10" s="38" t="s">
        <v>256</v>
      </c>
      <c r="D10" s="38" t="s">
        <v>257</v>
      </c>
      <c r="E10" s="38" t="s">
        <v>1</v>
      </c>
      <c r="F10" s="38" t="s">
        <v>2</v>
      </c>
      <c r="G10" s="6" t="s">
        <v>260</v>
      </c>
      <c r="H10" s="6" t="s">
        <v>261</v>
      </c>
    </row>
    <row r="11" spans="1:8" ht="14.25" customHeight="1" x14ac:dyDescent="0.2">
      <c r="A11" s="5" t="s">
        <v>3</v>
      </c>
      <c r="B11" s="5" t="s">
        <v>4</v>
      </c>
      <c r="C11" s="5" t="s">
        <v>14</v>
      </c>
      <c r="D11" s="5" t="s">
        <v>5</v>
      </c>
      <c r="E11" s="5" t="s">
        <v>15</v>
      </c>
      <c r="F11" s="5" t="s">
        <v>16</v>
      </c>
      <c r="G11" s="19" t="s">
        <v>17</v>
      </c>
      <c r="H11" s="19" t="s">
        <v>18</v>
      </c>
    </row>
    <row r="12" spans="1:8" ht="13.5" customHeight="1" x14ac:dyDescent="0.2">
      <c r="A12" s="8"/>
      <c r="B12" s="8" t="s">
        <v>6</v>
      </c>
      <c r="C12" s="3">
        <f>C13+C16+C18+C20+C23</f>
        <v>380818.71</v>
      </c>
      <c r="D12" s="3">
        <v>1060350</v>
      </c>
      <c r="E12" s="3">
        <v>465198.25</v>
      </c>
      <c r="F12" s="3">
        <f>D12-E12</f>
        <v>595151.75</v>
      </c>
      <c r="G12" s="114">
        <f>E12/C12*100</f>
        <v>122.1574039783917</v>
      </c>
      <c r="H12" s="115">
        <f t="shared" ref="H12:H13" si="0">E12/D12*100</f>
        <v>43.872141274107605</v>
      </c>
    </row>
    <row r="13" spans="1:8" x14ac:dyDescent="0.2">
      <c r="A13" s="43" t="s">
        <v>221</v>
      </c>
      <c r="B13" s="43" t="s">
        <v>181</v>
      </c>
      <c r="C13" s="46"/>
      <c r="D13" s="46">
        <v>170550</v>
      </c>
      <c r="E13" s="46">
        <v>105288.82</v>
      </c>
      <c r="F13" s="46">
        <f>D13-E13</f>
        <v>65261.179999999993</v>
      </c>
      <c r="G13" s="116" t="e">
        <f>E13/C13*100</f>
        <v>#DIV/0!</v>
      </c>
      <c r="H13" s="117">
        <f t="shared" si="0"/>
        <v>61.734869539724421</v>
      </c>
    </row>
    <row r="14" spans="1:8" x14ac:dyDescent="0.2">
      <c r="A14" s="43" t="s">
        <v>180</v>
      </c>
      <c r="B14" s="43" t="s">
        <v>181</v>
      </c>
      <c r="C14" s="46"/>
      <c r="D14" s="46">
        <v>22800</v>
      </c>
      <c r="E14" s="46">
        <v>25213.23</v>
      </c>
      <c r="F14" s="46">
        <f t="shared" ref="F14:F24" si="1">D14-E14</f>
        <v>-2413.2299999999996</v>
      </c>
      <c r="G14" s="116" t="e">
        <f t="shared" ref="G14:G24" si="2">E14/C14*100</f>
        <v>#DIV/0!</v>
      </c>
      <c r="H14" s="117">
        <f t="shared" ref="H14:H24" si="3">E14/D14*100</f>
        <v>110.58434210526316</v>
      </c>
    </row>
    <row r="15" spans="1:8" ht="12.75" customHeight="1" x14ac:dyDescent="0.2">
      <c r="A15" s="43" t="s">
        <v>182</v>
      </c>
      <c r="B15" s="43" t="s">
        <v>183</v>
      </c>
      <c r="C15" s="46"/>
      <c r="D15" s="46">
        <v>147750</v>
      </c>
      <c r="E15" s="46">
        <v>80075.59</v>
      </c>
      <c r="F15" s="46">
        <f t="shared" si="1"/>
        <v>67674.41</v>
      </c>
      <c r="G15" s="116" t="e">
        <f t="shared" si="2"/>
        <v>#DIV/0!</v>
      </c>
      <c r="H15" s="117">
        <f t="shared" si="3"/>
        <v>54.196676818950927</v>
      </c>
    </row>
    <row r="16" spans="1:8" s="37" customFormat="1" ht="12.75" customHeight="1" x14ac:dyDescent="0.2">
      <c r="A16" s="43" t="s">
        <v>224</v>
      </c>
      <c r="B16" s="43" t="s">
        <v>185</v>
      </c>
      <c r="C16" s="46">
        <v>387.51</v>
      </c>
      <c r="D16" s="46">
        <v>49000</v>
      </c>
      <c r="E16" s="46">
        <v>22172.58</v>
      </c>
      <c r="F16" s="46">
        <f t="shared" si="1"/>
        <v>26827.42</v>
      </c>
      <c r="G16" s="116">
        <f t="shared" ref="G16:G19" si="4">E16/C16*100</f>
        <v>5721.8084694588533</v>
      </c>
      <c r="H16" s="117">
        <f t="shared" ref="H16:H19" si="5">E16/D16*100</f>
        <v>45.250163265306128</v>
      </c>
    </row>
    <row r="17" spans="1:8" s="37" customFormat="1" ht="12.75" customHeight="1" x14ac:dyDescent="0.2">
      <c r="A17" s="43" t="s">
        <v>184</v>
      </c>
      <c r="B17" s="43" t="s">
        <v>185</v>
      </c>
      <c r="C17" s="46">
        <v>387.51</v>
      </c>
      <c r="D17" s="46">
        <v>49000</v>
      </c>
      <c r="E17" s="46">
        <v>22172.58</v>
      </c>
      <c r="F17" s="46">
        <f t="shared" si="1"/>
        <v>26827.42</v>
      </c>
      <c r="G17" s="116">
        <f t="shared" si="4"/>
        <v>5721.8084694588533</v>
      </c>
      <c r="H17" s="117">
        <f t="shared" si="5"/>
        <v>45.250163265306128</v>
      </c>
    </row>
    <row r="18" spans="1:8" ht="12.75" customHeight="1" x14ac:dyDescent="0.2">
      <c r="A18" s="43" t="s">
        <v>225</v>
      </c>
      <c r="B18" s="43" t="s">
        <v>226</v>
      </c>
      <c r="C18" s="46">
        <v>64483.51</v>
      </c>
      <c r="D18" s="46">
        <v>118000</v>
      </c>
      <c r="E18" s="46">
        <v>69502.179999999993</v>
      </c>
      <c r="F18" s="46">
        <f t="shared" si="1"/>
        <v>48497.820000000007</v>
      </c>
      <c r="G18" s="116">
        <f t="shared" si="4"/>
        <v>107.78287348191809</v>
      </c>
      <c r="H18" s="117">
        <f t="shared" si="5"/>
        <v>58.900152542372872</v>
      </c>
    </row>
    <row r="19" spans="1:8" ht="12.75" customHeight="1" x14ac:dyDescent="0.2">
      <c r="A19" s="43" t="s">
        <v>186</v>
      </c>
      <c r="B19" s="43" t="s">
        <v>187</v>
      </c>
      <c r="C19" s="46">
        <v>64483.51</v>
      </c>
      <c r="D19" s="46">
        <v>118000</v>
      </c>
      <c r="E19" s="46">
        <v>69502.179999999993</v>
      </c>
      <c r="F19" s="46">
        <f t="shared" si="1"/>
        <v>48497.820000000007</v>
      </c>
      <c r="G19" s="116">
        <f t="shared" si="4"/>
        <v>107.78287348191809</v>
      </c>
      <c r="H19" s="117">
        <f t="shared" si="5"/>
        <v>58.900152542372872</v>
      </c>
    </row>
    <row r="20" spans="1:8" x14ac:dyDescent="0.2">
      <c r="A20" s="43" t="s">
        <v>227</v>
      </c>
      <c r="B20" s="43" t="s">
        <v>228</v>
      </c>
      <c r="C20" s="46">
        <v>315947.69</v>
      </c>
      <c r="D20" s="46">
        <v>722800</v>
      </c>
      <c r="E20" s="46">
        <v>373523.49</v>
      </c>
      <c r="F20" s="46">
        <f t="shared" si="1"/>
        <v>349276.51</v>
      </c>
      <c r="G20" s="116">
        <f t="shared" si="2"/>
        <v>118.22320650611498</v>
      </c>
      <c r="H20" s="117">
        <f t="shared" si="3"/>
        <v>51.677295240730494</v>
      </c>
    </row>
    <row r="21" spans="1:8" x14ac:dyDescent="0.2">
      <c r="A21" s="44" t="s">
        <v>188</v>
      </c>
      <c r="B21" s="44" t="s">
        <v>189</v>
      </c>
      <c r="C21" s="46">
        <v>309496.07</v>
      </c>
      <c r="D21" s="47">
        <v>691800</v>
      </c>
      <c r="E21" s="46">
        <v>333234.49</v>
      </c>
      <c r="F21" s="46">
        <f t="shared" si="1"/>
        <v>358565.51</v>
      </c>
      <c r="G21" s="116">
        <f t="shared" si="2"/>
        <v>107.67002307977609</v>
      </c>
      <c r="H21" s="117">
        <f t="shared" si="3"/>
        <v>48.169194854004047</v>
      </c>
    </row>
    <row r="22" spans="1:8" x14ac:dyDescent="0.2">
      <c r="A22" s="45" t="s">
        <v>190</v>
      </c>
      <c r="B22" s="45" t="s">
        <v>191</v>
      </c>
      <c r="C22" s="48">
        <v>6451.62</v>
      </c>
      <c r="D22" s="48">
        <v>31000</v>
      </c>
      <c r="E22" s="48">
        <v>40289</v>
      </c>
      <c r="F22" s="46">
        <f t="shared" si="1"/>
        <v>-9289</v>
      </c>
      <c r="G22" s="116">
        <f t="shared" si="2"/>
        <v>624.47881307330567</v>
      </c>
      <c r="H22" s="117">
        <f t="shared" si="3"/>
        <v>129.96451612903226</v>
      </c>
    </row>
    <row r="23" spans="1:8" x14ac:dyDescent="0.2">
      <c r="A23" s="45" t="s">
        <v>229</v>
      </c>
      <c r="B23" s="45" t="s">
        <v>193</v>
      </c>
      <c r="C23" s="48">
        <v>0</v>
      </c>
      <c r="D23" s="48">
        <v>0</v>
      </c>
      <c r="E23" s="48">
        <v>0</v>
      </c>
      <c r="F23" s="46">
        <f t="shared" si="1"/>
        <v>0</v>
      </c>
      <c r="G23" s="116" t="e">
        <f t="shared" si="2"/>
        <v>#DIV/0!</v>
      </c>
      <c r="H23" s="117" t="e">
        <f t="shared" si="3"/>
        <v>#DIV/0!</v>
      </c>
    </row>
    <row r="24" spans="1:8" x14ac:dyDescent="0.2">
      <c r="A24" s="45" t="s">
        <v>192</v>
      </c>
      <c r="B24" s="45" t="s">
        <v>193</v>
      </c>
      <c r="C24" s="48">
        <v>0</v>
      </c>
      <c r="D24" s="48">
        <v>0</v>
      </c>
      <c r="E24" s="48">
        <v>0</v>
      </c>
      <c r="F24" s="46">
        <f t="shared" si="1"/>
        <v>0</v>
      </c>
      <c r="G24" s="116" t="e">
        <f t="shared" si="2"/>
        <v>#DIV/0!</v>
      </c>
      <c r="H24" s="117" t="e">
        <f t="shared" si="3"/>
        <v>#DIV/0!</v>
      </c>
    </row>
  </sheetData>
  <mergeCells count="8">
    <mergeCell ref="A1:B2"/>
    <mergeCell ref="A3:B4"/>
    <mergeCell ref="A5:B5"/>
    <mergeCell ref="A10:B10"/>
    <mergeCell ref="A9:H9"/>
    <mergeCell ref="E3:E4"/>
    <mergeCell ref="F3:F4"/>
    <mergeCell ref="A6:B6"/>
  </mergeCells>
  <pageMargins left="0" right="0" top="0" bottom="1.0416666666666666E-2" header="0" footer="0"/>
  <pageSetup paperSize="9" orientation="landscape" r:id="rId1"/>
  <headerFooter alignWithMargins="0"/>
  <ignoredErrors>
    <ignoredError sqref="G12 G17:G21 G22:G24 F12:F21 C12 F22:F24" unlockedFormula="1"/>
    <ignoredError sqref="H13:H21 H22:H24" evalError="1"/>
    <ignoredError sqref="G13:G16 H12" evalError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Layout" zoomScaleNormal="100" workbookViewId="0">
      <selection activeCell="E26" sqref="E26"/>
    </sheetView>
  </sheetViews>
  <sheetFormatPr defaultRowHeight="12.75" x14ac:dyDescent="0.2"/>
  <cols>
    <col min="1" max="1" width="8.140625" style="17" bestFit="1" customWidth="1"/>
    <col min="2" max="2" width="37.7109375" style="17" customWidth="1"/>
    <col min="3" max="3" width="16.7109375" style="17" bestFit="1" customWidth="1"/>
    <col min="4" max="4" width="12.140625" style="17" bestFit="1" customWidth="1"/>
    <col min="5" max="5" width="15.7109375" style="17" bestFit="1" customWidth="1"/>
    <col min="6" max="6" width="17.140625" style="17" bestFit="1" customWidth="1"/>
    <col min="7" max="7" width="20.7109375" style="54" bestFit="1" customWidth="1"/>
    <col min="8" max="8" width="16.5703125" style="54" bestFit="1" customWidth="1"/>
  </cols>
  <sheetData>
    <row r="1" spans="1:8" s="37" customFormat="1" x14ac:dyDescent="0.2"/>
    <row r="2" spans="1:8" s="37" customFormat="1" ht="12.75" customHeight="1" x14ac:dyDescent="0.2">
      <c r="A2" s="160" t="s">
        <v>249</v>
      </c>
      <c r="B2" s="161"/>
    </row>
    <row r="3" spans="1:8" s="37" customFormat="1" x14ac:dyDescent="0.2">
      <c r="A3" s="161"/>
      <c r="B3" s="161"/>
      <c r="E3" s="170"/>
      <c r="F3" s="170"/>
    </row>
    <row r="4" spans="1:8" s="37" customFormat="1" ht="12.75" customHeight="1" x14ac:dyDescent="0.2">
      <c r="A4" s="160" t="s">
        <v>250</v>
      </c>
      <c r="B4" s="161"/>
      <c r="E4" s="170"/>
      <c r="F4" s="170"/>
    </row>
    <row r="5" spans="1:8" s="37" customFormat="1" x14ac:dyDescent="0.2">
      <c r="A5" s="161"/>
      <c r="B5" s="161"/>
    </row>
    <row r="6" spans="1:8" s="37" customFormat="1" ht="14.1" customHeight="1" x14ac:dyDescent="0.2">
      <c r="A6" s="160" t="s">
        <v>251</v>
      </c>
      <c r="B6" s="161"/>
    </row>
    <row r="7" spans="1:8" s="37" customFormat="1" ht="14.1" customHeight="1" x14ac:dyDescent="0.2">
      <c r="A7" s="36"/>
    </row>
    <row r="8" spans="1:8" s="37" customFormat="1" ht="14.1" customHeight="1" x14ac:dyDescent="0.2">
      <c r="A8" s="36"/>
    </row>
    <row r="9" spans="1:8" ht="30" customHeight="1" x14ac:dyDescent="0.2">
      <c r="A9" s="169" t="s">
        <v>213</v>
      </c>
      <c r="B9" s="169"/>
      <c r="C9" s="169"/>
      <c r="D9" s="169"/>
      <c r="E9" s="169"/>
      <c r="F9" s="169"/>
      <c r="G9" s="169"/>
      <c r="H9" s="169"/>
    </row>
    <row r="10" spans="1:8" ht="24" x14ac:dyDescent="0.2">
      <c r="A10" s="158" t="s">
        <v>0</v>
      </c>
      <c r="B10" s="159"/>
      <c r="C10" s="38" t="s">
        <v>256</v>
      </c>
      <c r="D10" s="38" t="s">
        <v>257</v>
      </c>
      <c r="E10" s="38" t="s">
        <v>1</v>
      </c>
      <c r="F10" s="38" t="s">
        <v>2</v>
      </c>
      <c r="G10" s="6" t="s">
        <v>260</v>
      </c>
      <c r="H10" s="6" t="s">
        <v>261</v>
      </c>
    </row>
    <row r="11" spans="1:8" x14ac:dyDescent="0.2">
      <c r="A11" s="39" t="s">
        <v>3</v>
      </c>
      <c r="B11" s="39" t="s">
        <v>4</v>
      </c>
      <c r="C11" s="33" t="s">
        <v>14</v>
      </c>
      <c r="D11" s="39" t="s">
        <v>5</v>
      </c>
      <c r="E11" s="39" t="s">
        <v>15</v>
      </c>
      <c r="F11" s="39" t="s">
        <v>16</v>
      </c>
      <c r="G11" s="22" t="s">
        <v>17</v>
      </c>
      <c r="H11" s="22" t="s">
        <v>18</v>
      </c>
    </row>
    <row r="12" spans="1:8" x14ac:dyDescent="0.2">
      <c r="A12" s="52"/>
      <c r="B12" s="52" t="s">
        <v>9</v>
      </c>
      <c r="C12" s="53">
        <f>C13+C16+C18+C20</f>
        <v>488838.65</v>
      </c>
      <c r="D12" s="53">
        <v>1060350</v>
      </c>
      <c r="E12" s="53">
        <v>594592.06999999995</v>
      </c>
      <c r="F12" s="76">
        <f>D12-E12</f>
        <v>465757.93000000005</v>
      </c>
      <c r="G12" s="55">
        <f>E12/C12*100</f>
        <v>121.63360446233126</v>
      </c>
      <c r="H12" s="55">
        <f t="shared" ref="H12" si="0">E12/D12*100</f>
        <v>56.07507615410006</v>
      </c>
    </row>
    <row r="13" spans="1:8" x14ac:dyDescent="0.2">
      <c r="A13" s="51" t="s">
        <v>221</v>
      </c>
      <c r="B13" s="51" t="s">
        <v>181</v>
      </c>
      <c r="C13" s="58">
        <v>103141.83</v>
      </c>
      <c r="D13" s="58">
        <v>170550</v>
      </c>
      <c r="E13" s="58">
        <v>94332.22</v>
      </c>
      <c r="F13" s="59">
        <f t="shared" ref="F13:F25" si="1">D14-E13</f>
        <v>-71532.22</v>
      </c>
      <c r="G13" s="75">
        <f>E13/C13*100</f>
        <v>91.458741812124146</v>
      </c>
      <c r="H13" s="75">
        <f t="shared" ref="H13:H25" si="2">E13/D14*100</f>
        <v>413.7378070175439</v>
      </c>
    </row>
    <row r="14" spans="1:8" x14ac:dyDescent="0.2">
      <c r="A14" s="51" t="s">
        <v>180</v>
      </c>
      <c r="B14" s="51" t="s">
        <v>181</v>
      </c>
      <c r="C14" s="58">
        <v>23827.13</v>
      </c>
      <c r="D14" s="58">
        <v>22800</v>
      </c>
      <c r="E14" s="58">
        <v>20011.59</v>
      </c>
      <c r="F14" s="59">
        <f t="shared" si="1"/>
        <v>127738.41</v>
      </c>
      <c r="G14" s="75">
        <f t="shared" ref="G14:G25" si="3">E14/C14*100</f>
        <v>83.98657328851607</v>
      </c>
      <c r="H14" s="75">
        <f t="shared" si="2"/>
        <v>13.544223350253807</v>
      </c>
    </row>
    <row r="15" spans="1:8" x14ac:dyDescent="0.2">
      <c r="A15" s="50" t="s">
        <v>182</v>
      </c>
      <c r="B15" s="50" t="s">
        <v>183</v>
      </c>
      <c r="C15" s="60">
        <v>79314.7</v>
      </c>
      <c r="D15" s="58">
        <v>147750</v>
      </c>
      <c r="E15" s="60">
        <v>72320.63</v>
      </c>
      <c r="F15" s="59">
        <f t="shared" si="1"/>
        <v>-23320.630000000005</v>
      </c>
      <c r="G15" s="75">
        <f t="shared" si="3"/>
        <v>91.18187423012381</v>
      </c>
      <c r="H15" s="75">
        <f t="shared" si="2"/>
        <v>147.59312244897959</v>
      </c>
    </row>
    <row r="16" spans="1:8" x14ac:dyDescent="0.2">
      <c r="A16" s="49" t="s">
        <v>224</v>
      </c>
      <c r="B16" s="49" t="s">
        <v>185</v>
      </c>
      <c r="C16" s="60">
        <v>3117.27</v>
      </c>
      <c r="D16" s="60">
        <v>49000</v>
      </c>
      <c r="E16" s="60">
        <v>15222.94</v>
      </c>
      <c r="F16" s="59">
        <f t="shared" si="1"/>
        <v>33777.06</v>
      </c>
      <c r="G16" s="75">
        <f t="shared" si="3"/>
        <v>488.34204287726124</v>
      </c>
      <c r="H16" s="75">
        <f t="shared" si="2"/>
        <v>31.067224489795919</v>
      </c>
    </row>
    <row r="17" spans="1:8" x14ac:dyDescent="0.2">
      <c r="A17" s="49" t="s">
        <v>184</v>
      </c>
      <c r="B17" s="49" t="s">
        <v>185</v>
      </c>
      <c r="C17" s="60">
        <v>3117.27</v>
      </c>
      <c r="D17" s="60">
        <v>49000</v>
      </c>
      <c r="E17" s="60">
        <v>15222.94</v>
      </c>
      <c r="F17" s="59">
        <f t="shared" si="1"/>
        <v>102777.06</v>
      </c>
      <c r="G17" s="75">
        <f t="shared" si="3"/>
        <v>488.34204287726124</v>
      </c>
      <c r="H17" s="75">
        <f t="shared" si="2"/>
        <v>12.900796610169493</v>
      </c>
    </row>
    <row r="18" spans="1:8" x14ac:dyDescent="0.2">
      <c r="A18" s="49" t="s">
        <v>225</v>
      </c>
      <c r="B18" s="49" t="s">
        <v>226</v>
      </c>
      <c r="C18" s="60">
        <v>65283.79</v>
      </c>
      <c r="D18" s="60">
        <v>118000</v>
      </c>
      <c r="E18" s="60">
        <v>85418.1</v>
      </c>
      <c r="F18" s="59">
        <f t="shared" si="1"/>
        <v>32581.899999999994</v>
      </c>
      <c r="G18" s="75">
        <f t="shared" si="3"/>
        <v>130.84120882075015</v>
      </c>
      <c r="H18" s="75">
        <f t="shared" si="2"/>
        <v>72.388220338983061</v>
      </c>
    </row>
    <row r="19" spans="1:8" x14ac:dyDescent="0.2">
      <c r="A19" s="49" t="s">
        <v>186</v>
      </c>
      <c r="B19" s="49" t="s">
        <v>187</v>
      </c>
      <c r="C19" s="60">
        <v>65283.79</v>
      </c>
      <c r="D19" s="60">
        <v>118000</v>
      </c>
      <c r="E19" s="60">
        <v>85418.1</v>
      </c>
      <c r="F19" s="59">
        <f t="shared" si="1"/>
        <v>637381.9</v>
      </c>
      <c r="G19" s="75">
        <f t="shared" si="3"/>
        <v>130.84120882075015</v>
      </c>
      <c r="H19" s="75">
        <f t="shared" si="2"/>
        <v>11.817667404537909</v>
      </c>
    </row>
    <row r="20" spans="1:8" x14ac:dyDescent="0.2">
      <c r="A20" s="50" t="s">
        <v>227</v>
      </c>
      <c r="B20" s="50" t="s">
        <v>228</v>
      </c>
      <c r="C20" s="61">
        <v>317295.76</v>
      </c>
      <c r="D20" s="60">
        <v>722800</v>
      </c>
      <c r="E20" s="61">
        <v>399618.81</v>
      </c>
      <c r="F20" s="59">
        <f t="shared" si="1"/>
        <v>292181.19</v>
      </c>
      <c r="G20" s="75">
        <f t="shared" si="3"/>
        <v>125.94520960507005</v>
      </c>
      <c r="H20" s="75">
        <f t="shared" si="2"/>
        <v>57.765078057241979</v>
      </c>
    </row>
    <row r="21" spans="1:8" x14ac:dyDescent="0.2">
      <c r="A21" s="50" t="s">
        <v>188</v>
      </c>
      <c r="B21" s="50" t="s">
        <v>189</v>
      </c>
      <c r="C21" s="61">
        <v>311468.13</v>
      </c>
      <c r="D21" s="61">
        <v>691800</v>
      </c>
      <c r="E21" s="61">
        <v>388206.47</v>
      </c>
      <c r="F21" s="59">
        <f t="shared" si="1"/>
        <v>-388206.47</v>
      </c>
      <c r="G21" s="75">
        <f t="shared" si="3"/>
        <v>124.6376218330909</v>
      </c>
      <c r="H21" s="75" t="e">
        <f t="shared" si="2"/>
        <v>#DIV/0!</v>
      </c>
    </row>
    <row r="22" spans="1:8" x14ac:dyDescent="0.2">
      <c r="A22" s="50" t="s">
        <v>238</v>
      </c>
      <c r="B22" s="50" t="s">
        <v>239</v>
      </c>
      <c r="C22" s="61">
        <v>0</v>
      </c>
      <c r="D22" s="61">
        <v>0</v>
      </c>
      <c r="E22" s="61">
        <v>0</v>
      </c>
      <c r="F22" s="59">
        <f t="shared" si="1"/>
        <v>31000</v>
      </c>
      <c r="G22" s="75" t="e">
        <f t="shared" si="3"/>
        <v>#DIV/0!</v>
      </c>
      <c r="H22" s="75">
        <f t="shared" si="2"/>
        <v>0</v>
      </c>
    </row>
    <row r="23" spans="1:8" x14ac:dyDescent="0.2">
      <c r="A23" s="51" t="s">
        <v>190</v>
      </c>
      <c r="B23" s="51" t="s">
        <v>191</v>
      </c>
      <c r="C23" s="58">
        <v>5827.63</v>
      </c>
      <c r="D23" s="61">
        <v>31000</v>
      </c>
      <c r="E23" s="58">
        <v>11412.34</v>
      </c>
      <c r="F23" s="59">
        <f t="shared" si="1"/>
        <v>-11412.34</v>
      </c>
      <c r="G23" s="75">
        <f t="shared" si="3"/>
        <v>195.83158162065882</v>
      </c>
      <c r="H23" s="75" t="e">
        <f t="shared" si="2"/>
        <v>#DIV/0!</v>
      </c>
    </row>
    <row r="24" spans="1:8" x14ac:dyDescent="0.2">
      <c r="A24" s="51" t="s">
        <v>229</v>
      </c>
      <c r="B24" s="51" t="s">
        <v>193</v>
      </c>
      <c r="C24" s="58">
        <v>0</v>
      </c>
      <c r="D24" s="58">
        <v>0</v>
      </c>
      <c r="E24" s="58">
        <v>0</v>
      </c>
      <c r="F24" s="59">
        <f t="shared" si="1"/>
        <v>0</v>
      </c>
      <c r="G24" s="75" t="e">
        <f t="shared" si="3"/>
        <v>#DIV/0!</v>
      </c>
      <c r="H24" s="75" t="e">
        <f t="shared" si="2"/>
        <v>#DIV/0!</v>
      </c>
    </row>
    <row r="25" spans="1:8" x14ac:dyDescent="0.2">
      <c r="A25" s="51" t="s">
        <v>192</v>
      </c>
      <c r="B25" s="51" t="s">
        <v>193</v>
      </c>
      <c r="C25" s="58">
        <v>0</v>
      </c>
      <c r="D25" s="58">
        <v>0</v>
      </c>
      <c r="E25" s="58">
        <v>0</v>
      </c>
      <c r="F25" s="59">
        <f t="shared" si="1"/>
        <v>0</v>
      </c>
      <c r="G25" s="75" t="e">
        <f t="shared" si="3"/>
        <v>#DIV/0!</v>
      </c>
      <c r="H25" s="75" t="e">
        <f t="shared" si="2"/>
        <v>#DIV/0!</v>
      </c>
    </row>
    <row r="26" spans="1:8" x14ac:dyDescent="0.2">
      <c r="D26" s="123"/>
    </row>
  </sheetData>
  <mergeCells count="7">
    <mergeCell ref="A9:H9"/>
    <mergeCell ref="A10:B10"/>
    <mergeCell ref="A2:B3"/>
    <mergeCell ref="E3:E4"/>
    <mergeCell ref="F3:F4"/>
    <mergeCell ref="A4:B5"/>
    <mergeCell ref="A6:B6"/>
  </mergeCells>
  <pageMargins left="1.0416666666666666E-2" right="1.0416666666666666E-2" top="1.0416666666666666E-2" bottom="1.0416666666666666E-2" header="0.3" footer="0.3"/>
  <pageSetup paperSize="9" orientation="landscape" r:id="rId1"/>
  <ignoredErrors>
    <ignoredError sqref="G13:G14 G15:G21 G22 G23:G25" evalError="1"/>
    <ignoredError sqref="H12 F12" unlockedFormula="1"/>
    <ignoredError sqref="H13:H14 G12 H15:H21 H22 H23:H25" evalError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showWhiteSpace="0" view="pageLayout" zoomScaleNormal="100" workbookViewId="0">
      <selection activeCell="E14" sqref="E14"/>
    </sheetView>
  </sheetViews>
  <sheetFormatPr defaultRowHeight="12.75" x14ac:dyDescent="0.2"/>
  <cols>
    <col min="1" max="1" width="11.5703125" style="20" customWidth="1"/>
    <col min="2" max="2" width="53.7109375" style="20" bestFit="1" customWidth="1"/>
    <col min="3" max="8" width="13.5703125" style="23" customWidth="1"/>
    <col min="9" max="13" width="18.140625" style="20" customWidth="1"/>
    <col min="14" max="16384" width="9.140625" style="20"/>
  </cols>
  <sheetData>
    <row r="1" spans="1:8" ht="7.9" customHeight="1" x14ac:dyDescent="0.2"/>
    <row r="2" spans="1:8" ht="12.75" customHeight="1" x14ac:dyDescent="0.2">
      <c r="A2" s="160" t="s">
        <v>249</v>
      </c>
      <c r="B2" s="161"/>
    </row>
    <row r="3" spans="1:8" x14ac:dyDescent="0.2">
      <c r="A3" s="161"/>
      <c r="B3" s="161"/>
      <c r="F3" s="172"/>
      <c r="G3" s="172"/>
    </row>
    <row r="4" spans="1:8" x14ac:dyDescent="0.2">
      <c r="A4" s="160" t="s">
        <v>250</v>
      </c>
      <c r="B4" s="161"/>
      <c r="F4" s="172"/>
      <c r="G4" s="172"/>
    </row>
    <row r="5" spans="1:8" x14ac:dyDescent="0.2">
      <c r="A5" s="161"/>
      <c r="B5" s="161"/>
    </row>
    <row r="6" spans="1:8" ht="14.1" customHeight="1" x14ac:dyDescent="0.2">
      <c r="A6" s="160" t="s">
        <v>251</v>
      </c>
      <c r="B6" s="161"/>
    </row>
    <row r="7" spans="1:8" ht="11.1" customHeight="1" x14ac:dyDescent="0.2"/>
    <row r="8" spans="1:8" ht="18" customHeight="1" x14ac:dyDescent="0.2">
      <c r="C8" s="172"/>
      <c r="D8" s="172"/>
      <c r="E8" s="172"/>
    </row>
    <row r="9" spans="1:8" ht="30" customHeight="1" x14ac:dyDescent="0.2">
      <c r="A9" s="169" t="s">
        <v>214</v>
      </c>
      <c r="B9" s="169"/>
      <c r="C9" s="169"/>
      <c r="D9" s="169"/>
      <c r="E9" s="169"/>
      <c r="F9" s="169"/>
      <c r="G9" s="169"/>
      <c r="H9" s="169"/>
    </row>
    <row r="10" spans="1:8" ht="36" x14ac:dyDescent="0.2">
      <c r="A10" s="158" t="s">
        <v>0</v>
      </c>
      <c r="B10" s="159"/>
      <c r="C10" s="38" t="s">
        <v>256</v>
      </c>
      <c r="D10" s="38" t="s">
        <v>257</v>
      </c>
      <c r="E10" s="38" t="s">
        <v>1</v>
      </c>
      <c r="F10" s="38" t="s">
        <v>2</v>
      </c>
      <c r="G10" s="6" t="s">
        <v>262</v>
      </c>
      <c r="H10" s="6" t="s">
        <v>261</v>
      </c>
    </row>
    <row r="11" spans="1:8" x14ac:dyDescent="0.2">
      <c r="A11" s="21" t="s">
        <v>3</v>
      </c>
      <c r="B11" s="21" t="s">
        <v>4</v>
      </c>
      <c r="C11" s="21" t="s">
        <v>14</v>
      </c>
      <c r="D11" s="21" t="s">
        <v>5</v>
      </c>
      <c r="E11" s="21" t="s">
        <v>15</v>
      </c>
      <c r="F11" s="21" t="s">
        <v>16</v>
      </c>
      <c r="G11" s="24" t="s">
        <v>17</v>
      </c>
      <c r="H11" s="24" t="s">
        <v>18</v>
      </c>
    </row>
    <row r="12" spans="1:8" ht="12.75" customHeight="1" x14ac:dyDescent="0.2">
      <c r="A12" s="27"/>
      <c r="B12" s="27" t="s">
        <v>9</v>
      </c>
      <c r="C12" s="28">
        <v>488838.65</v>
      </c>
      <c r="D12" s="28">
        <v>1060350</v>
      </c>
      <c r="E12" s="28">
        <v>594592.06999999995</v>
      </c>
      <c r="F12" s="28">
        <v>330637.21999999997</v>
      </c>
      <c r="G12" s="28">
        <f t="shared" ref="G12:G14" si="0">E12/C12*100</f>
        <v>121.63360446233126</v>
      </c>
      <c r="H12" s="28">
        <f t="shared" ref="H12:H14" si="1">E12/D12*100</f>
        <v>56.07507615410006</v>
      </c>
    </row>
    <row r="13" spans="1:8" x14ac:dyDescent="0.2">
      <c r="A13" s="31" t="s">
        <v>194</v>
      </c>
      <c r="B13" s="31" t="s">
        <v>195</v>
      </c>
      <c r="C13" s="32">
        <v>488838.65</v>
      </c>
      <c r="D13" s="32">
        <v>1060350</v>
      </c>
      <c r="E13" s="32">
        <v>594592.06999999995</v>
      </c>
      <c r="F13" s="32">
        <v>330637.21999999997</v>
      </c>
      <c r="G13" s="32">
        <f t="shared" si="0"/>
        <v>121.63360446233126</v>
      </c>
      <c r="H13" s="32">
        <f t="shared" si="1"/>
        <v>56.07507615410006</v>
      </c>
    </row>
    <row r="14" spans="1:8" ht="12.75" customHeight="1" x14ac:dyDescent="0.2">
      <c r="A14" s="29" t="s">
        <v>196</v>
      </c>
      <c r="B14" s="29" t="s">
        <v>197</v>
      </c>
      <c r="C14" s="30">
        <v>488838.65</v>
      </c>
      <c r="D14" s="30">
        <v>1060350</v>
      </c>
      <c r="E14" s="30">
        <v>594592.06999999995</v>
      </c>
      <c r="F14" s="30">
        <v>330637.21999999997</v>
      </c>
      <c r="G14" s="30">
        <f t="shared" si="0"/>
        <v>121.63360446233126</v>
      </c>
      <c r="H14" s="30">
        <f t="shared" si="1"/>
        <v>56.07507615410006</v>
      </c>
    </row>
  </sheetData>
  <mergeCells count="8">
    <mergeCell ref="A10:B10"/>
    <mergeCell ref="A2:B3"/>
    <mergeCell ref="F3:F4"/>
    <mergeCell ref="G3:G4"/>
    <mergeCell ref="A4:B5"/>
    <mergeCell ref="A6:B6"/>
    <mergeCell ref="C8:E8"/>
    <mergeCell ref="A9:H9"/>
  </mergeCells>
  <pageMargins left="0" right="0" top="0" bottom="0.39375000000000004" header="0" footer="0"/>
  <pageSetup paperSize="9" orientation="landscape" r:id="rId1"/>
  <headerFooter alignWithMargins="0"/>
  <ignoredErrors>
    <ignoredError sqref="H12:H14" unlockedFormula="1"/>
    <ignoredError sqref="G12:G14" evalError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"/>
  <sheetViews>
    <sheetView showGridLines="0" view="pageLayout" zoomScaleNormal="100" workbookViewId="0">
      <selection activeCell="D212" sqref="D212:D214"/>
    </sheetView>
  </sheetViews>
  <sheetFormatPr defaultRowHeight="12.75" x14ac:dyDescent="0.2"/>
  <cols>
    <col min="1" max="1" width="11.28515625" style="26" customWidth="1"/>
    <col min="2" max="2" width="53" style="34" bestFit="1" customWidth="1"/>
    <col min="3" max="4" width="16.140625" style="57" customWidth="1"/>
    <col min="5" max="5" width="20.5703125" style="57" customWidth="1"/>
    <col min="6" max="6" width="13.140625" style="25" customWidth="1"/>
    <col min="7" max="7" width="9.140625" style="34"/>
    <col min="8" max="8" width="20.28515625" style="34" customWidth="1"/>
    <col min="9" max="9" width="50.5703125" style="34" customWidth="1"/>
    <col min="10" max="10" width="15" style="34" customWidth="1"/>
    <col min="11" max="256" width="9.140625" style="34"/>
    <col min="257" max="257" width="11.28515625" style="34" customWidth="1"/>
    <col min="258" max="258" width="53" style="34" bestFit="1" customWidth="1"/>
    <col min="259" max="260" width="16.140625" style="34" customWidth="1"/>
    <col min="261" max="261" width="20.5703125" style="34" customWidth="1"/>
    <col min="262" max="262" width="1.140625" style="34" customWidth="1"/>
    <col min="263" max="512" width="9.140625" style="34"/>
    <col min="513" max="513" width="11.28515625" style="34" customWidth="1"/>
    <col min="514" max="514" width="53" style="34" bestFit="1" customWidth="1"/>
    <col min="515" max="516" width="16.140625" style="34" customWidth="1"/>
    <col min="517" max="517" width="20.5703125" style="34" customWidth="1"/>
    <col min="518" max="518" width="1.140625" style="34" customWidth="1"/>
    <col min="519" max="768" width="9.140625" style="34"/>
    <col min="769" max="769" width="11.28515625" style="34" customWidth="1"/>
    <col min="770" max="770" width="53" style="34" bestFit="1" customWidth="1"/>
    <col min="771" max="772" width="16.140625" style="34" customWidth="1"/>
    <col min="773" max="773" width="20.5703125" style="34" customWidth="1"/>
    <col min="774" max="774" width="1.140625" style="34" customWidth="1"/>
    <col min="775" max="1024" width="9.140625" style="34"/>
    <col min="1025" max="1025" width="11.28515625" style="34" customWidth="1"/>
    <col min="1026" max="1026" width="53" style="34" bestFit="1" customWidth="1"/>
    <col min="1027" max="1028" width="16.140625" style="34" customWidth="1"/>
    <col min="1029" max="1029" width="20.5703125" style="34" customWidth="1"/>
    <col min="1030" max="1030" width="1.140625" style="34" customWidth="1"/>
    <col min="1031" max="1280" width="9.140625" style="34"/>
    <col min="1281" max="1281" width="11.28515625" style="34" customWidth="1"/>
    <col min="1282" max="1282" width="53" style="34" bestFit="1" customWidth="1"/>
    <col min="1283" max="1284" width="16.140625" style="34" customWidth="1"/>
    <col min="1285" max="1285" width="20.5703125" style="34" customWidth="1"/>
    <col min="1286" max="1286" width="1.140625" style="34" customWidth="1"/>
    <col min="1287" max="1536" width="9.140625" style="34"/>
    <col min="1537" max="1537" width="11.28515625" style="34" customWidth="1"/>
    <col min="1538" max="1538" width="53" style="34" bestFit="1" customWidth="1"/>
    <col min="1539" max="1540" width="16.140625" style="34" customWidth="1"/>
    <col min="1541" max="1541" width="20.5703125" style="34" customWidth="1"/>
    <col min="1542" max="1542" width="1.140625" style="34" customWidth="1"/>
    <col min="1543" max="1792" width="9.140625" style="34"/>
    <col min="1793" max="1793" width="11.28515625" style="34" customWidth="1"/>
    <col min="1794" max="1794" width="53" style="34" bestFit="1" customWidth="1"/>
    <col min="1795" max="1796" width="16.140625" style="34" customWidth="1"/>
    <col min="1797" max="1797" width="20.5703125" style="34" customWidth="1"/>
    <col min="1798" max="1798" width="1.140625" style="34" customWidth="1"/>
    <col min="1799" max="2048" width="9.140625" style="34"/>
    <col min="2049" max="2049" width="11.28515625" style="34" customWidth="1"/>
    <col min="2050" max="2050" width="53" style="34" bestFit="1" customWidth="1"/>
    <col min="2051" max="2052" width="16.140625" style="34" customWidth="1"/>
    <col min="2053" max="2053" width="20.5703125" style="34" customWidth="1"/>
    <col min="2054" max="2054" width="1.140625" style="34" customWidth="1"/>
    <col min="2055" max="2304" width="9.140625" style="34"/>
    <col min="2305" max="2305" width="11.28515625" style="34" customWidth="1"/>
    <col min="2306" max="2306" width="53" style="34" bestFit="1" customWidth="1"/>
    <col min="2307" max="2308" width="16.140625" style="34" customWidth="1"/>
    <col min="2309" max="2309" width="20.5703125" style="34" customWidth="1"/>
    <col min="2310" max="2310" width="1.140625" style="34" customWidth="1"/>
    <col min="2311" max="2560" width="9.140625" style="34"/>
    <col min="2561" max="2561" width="11.28515625" style="34" customWidth="1"/>
    <col min="2562" max="2562" width="53" style="34" bestFit="1" customWidth="1"/>
    <col min="2563" max="2564" width="16.140625" style="34" customWidth="1"/>
    <col min="2565" max="2565" width="20.5703125" style="34" customWidth="1"/>
    <col min="2566" max="2566" width="1.140625" style="34" customWidth="1"/>
    <col min="2567" max="2816" width="9.140625" style="34"/>
    <col min="2817" max="2817" width="11.28515625" style="34" customWidth="1"/>
    <col min="2818" max="2818" width="53" style="34" bestFit="1" customWidth="1"/>
    <col min="2819" max="2820" width="16.140625" style="34" customWidth="1"/>
    <col min="2821" max="2821" width="20.5703125" style="34" customWidth="1"/>
    <col min="2822" max="2822" width="1.140625" style="34" customWidth="1"/>
    <col min="2823" max="3072" width="9.140625" style="34"/>
    <col min="3073" max="3073" width="11.28515625" style="34" customWidth="1"/>
    <col min="3074" max="3074" width="53" style="34" bestFit="1" customWidth="1"/>
    <col min="3075" max="3076" width="16.140625" style="34" customWidth="1"/>
    <col min="3077" max="3077" width="20.5703125" style="34" customWidth="1"/>
    <col min="3078" max="3078" width="1.140625" style="34" customWidth="1"/>
    <col min="3079" max="3328" width="9.140625" style="34"/>
    <col min="3329" max="3329" width="11.28515625" style="34" customWidth="1"/>
    <col min="3330" max="3330" width="53" style="34" bestFit="1" customWidth="1"/>
    <col min="3331" max="3332" width="16.140625" style="34" customWidth="1"/>
    <col min="3333" max="3333" width="20.5703125" style="34" customWidth="1"/>
    <col min="3334" max="3334" width="1.140625" style="34" customWidth="1"/>
    <col min="3335" max="3584" width="9.140625" style="34"/>
    <col min="3585" max="3585" width="11.28515625" style="34" customWidth="1"/>
    <col min="3586" max="3586" width="53" style="34" bestFit="1" customWidth="1"/>
    <col min="3587" max="3588" width="16.140625" style="34" customWidth="1"/>
    <col min="3589" max="3589" width="20.5703125" style="34" customWidth="1"/>
    <col min="3590" max="3590" width="1.140625" style="34" customWidth="1"/>
    <col min="3591" max="3840" width="9.140625" style="34"/>
    <col min="3841" max="3841" width="11.28515625" style="34" customWidth="1"/>
    <col min="3842" max="3842" width="53" style="34" bestFit="1" customWidth="1"/>
    <col min="3843" max="3844" width="16.140625" style="34" customWidth="1"/>
    <col min="3845" max="3845" width="20.5703125" style="34" customWidth="1"/>
    <col min="3846" max="3846" width="1.140625" style="34" customWidth="1"/>
    <col min="3847" max="4096" width="9.140625" style="34"/>
    <col min="4097" max="4097" width="11.28515625" style="34" customWidth="1"/>
    <col min="4098" max="4098" width="53" style="34" bestFit="1" customWidth="1"/>
    <col min="4099" max="4100" width="16.140625" style="34" customWidth="1"/>
    <col min="4101" max="4101" width="20.5703125" style="34" customWidth="1"/>
    <col min="4102" max="4102" width="1.140625" style="34" customWidth="1"/>
    <col min="4103" max="4352" width="9.140625" style="34"/>
    <col min="4353" max="4353" width="11.28515625" style="34" customWidth="1"/>
    <col min="4354" max="4354" width="53" style="34" bestFit="1" customWidth="1"/>
    <col min="4355" max="4356" width="16.140625" style="34" customWidth="1"/>
    <col min="4357" max="4357" width="20.5703125" style="34" customWidth="1"/>
    <col min="4358" max="4358" width="1.140625" style="34" customWidth="1"/>
    <col min="4359" max="4608" width="9.140625" style="34"/>
    <col min="4609" max="4609" width="11.28515625" style="34" customWidth="1"/>
    <col min="4610" max="4610" width="53" style="34" bestFit="1" customWidth="1"/>
    <col min="4611" max="4612" width="16.140625" style="34" customWidth="1"/>
    <col min="4613" max="4613" width="20.5703125" style="34" customWidth="1"/>
    <col min="4614" max="4614" width="1.140625" style="34" customWidth="1"/>
    <col min="4615" max="4864" width="9.140625" style="34"/>
    <col min="4865" max="4865" width="11.28515625" style="34" customWidth="1"/>
    <col min="4866" max="4866" width="53" style="34" bestFit="1" customWidth="1"/>
    <col min="4867" max="4868" width="16.140625" style="34" customWidth="1"/>
    <col min="4869" max="4869" width="20.5703125" style="34" customWidth="1"/>
    <col min="4870" max="4870" width="1.140625" style="34" customWidth="1"/>
    <col min="4871" max="5120" width="9.140625" style="34"/>
    <col min="5121" max="5121" width="11.28515625" style="34" customWidth="1"/>
    <col min="5122" max="5122" width="53" style="34" bestFit="1" customWidth="1"/>
    <col min="5123" max="5124" width="16.140625" style="34" customWidth="1"/>
    <col min="5125" max="5125" width="20.5703125" style="34" customWidth="1"/>
    <col min="5126" max="5126" width="1.140625" style="34" customWidth="1"/>
    <col min="5127" max="5376" width="9.140625" style="34"/>
    <col min="5377" max="5377" width="11.28515625" style="34" customWidth="1"/>
    <col min="5378" max="5378" width="53" style="34" bestFit="1" customWidth="1"/>
    <col min="5379" max="5380" width="16.140625" style="34" customWidth="1"/>
    <col min="5381" max="5381" width="20.5703125" style="34" customWidth="1"/>
    <col min="5382" max="5382" width="1.140625" style="34" customWidth="1"/>
    <col min="5383" max="5632" width="9.140625" style="34"/>
    <col min="5633" max="5633" width="11.28515625" style="34" customWidth="1"/>
    <col min="5634" max="5634" width="53" style="34" bestFit="1" customWidth="1"/>
    <col min="5635" max="5636" width="16.140625" style="34" customWidth="1"/>
    <col min="5637" max="5637" width="20.5703125" style="34" customWidth="1"/>
    <col min="5638" max="5638" width="1.140625" style="34" customWidth="1"/>
    <col min="5639" max="5888" width="9.140625" style="34"/>
    <col min="5889" max="5889" width="11.28515625" style="34" customWidth="1"/>
    <col min="5890" max="5890" width="53" style="34" bestFit="1" customWidth="1"/>
    <col min="5891" max="5892" width="16.140625" style="34" customWidth="1"/>
    <col min="5893" max="5893" width="20.5703125" style="34" customWidth="1"/>
    <col min="5894" max="5894" width="1.140625" style="34" customWidth="1"/>
    <col min="5895" max="6144" width="9.140625" style="34"/>
    <col min="6145" max="6145" width="11.28515625" style="34" customWidth="1"/>
    <col min="6146" max="6146" width="53" style="34" bestFit="1" customWidth="1"/>
    <col min="6147" max="6148" width="16.140625" style="34" customWidth="1"/>
    <col min="6149" max="6149" width="20.5703125" style="34" customWidth="1"/>
    <col min="6150" max="6150" width="1.140625" style="34" customWidth="1"/>
    <col min="6151" max="6400" width="9.140625" style="34"/>
    <col min="6401" max="6401" width="11.28515625" style="34" customWidth="1"/>
    <col min="6402" max="6402" width="53" style="34" bestFit="1" customWidth="1"/>
    <col min="6403" max="6404" width="16.140625" style="34" customWidth="1"/>
    <col min="6405" max="6405" width="20.5703125" style="34" customWidth="1"/>
    <col min="6406" max="6406" width="1.140625" style="34" customWidth="1"/>
    <col min="6407" max="6656" width="9.140625" style="34"/>
    <col min="6657" max="6657" width="11.28515625" style="34" customWidth="1"/>
    <col min="6658" max="6658" width="53" style="34" bestFit="1" customWidth="1"/>
    <col min="6659" max="6660" width="16.140625" style="34" customWidth="1"/>
    <col min="6661" max="6661" width="20.5703125" style="34" customWidth="1"/>
    <col min="6662" max="6662" width="1.140625" style="34" customWidth="1"/>
    <col min="6663" max="6912" width="9.140625" style="34"/>
    <col min="6913" max="6913" width="11.28515625" style="34" customWidth="1"/>
    <col min="6914" max="6914" width="53" style="34" bestFit="1" customWidth="1"/>
    <col min="6915" max="6916" width="16.140625" style="34" customWidth="1"/>
    <col min="6917" max="6917" width="20.5703125" style="34" customWidth="1"/>
    <col min="6918" max="6918" width="1.140625" style="34" customWidth="1"/>
    <col min="6919" max="7168" width="9.140625" style="34"/>
    <col min="7169" max="7169" width="11.28515625" style="34" customWidth="1"/>
    <col min="7170" max="7170" width="53" style="34" bestFit="1" customWidth="1"/>
    <col min="7171" max="7172" width="16.140625" style="34" customWidth="1"/>
    <col min="7173" max="7173" width="20.5703125" style="34" customWidth="1"/>
    <col min="7174" max="7174" width="1.140625" style="34" customWidth="1"/>
    <col min="7175" max="7424" width="9.140625" style="34"/>
    <col min="7425" max="7425" width="11.28515625" style="34" customWidth="1"/>
    <col min="7426" max="7426" width="53" style="34" bestFit="1" customWidth="1"/>
    <col min="7427" max="7428" width="16.140625" style="34" customWidth="1"/>
    <col min="7429" max="7429" width="20.5703125" style="34" customWidth="1"/>
    <col min="7430" max="7430" width="1.140625" style="34" customWidth="1"/>
    <col min="7431" max="7680" width="9.140625" style="34"/>
    <col min="7681" max="7681" width="11.28515625" style="34" customWidth="1"/>
    <col min="7682" max="7682" width="53" style="34" bestFit="1" customWidth="1"/>
    <col min="7683" max="7684" width="16.140625" style="34" customWidth="1"/>
    <col min="7685" max="7685" width="20.5703125" style="34" customWidth="1"/>
    <col min="7686" max="7686" width="1.140625" style="34" customWidth="1"/>
    <col min="7687" max="7936" width="9.140625" style="34"/>
    <col min="7937" max="7937" width="11.28515625" style="34" customWidth="1"/>
    <col min="7938" max="7938" width="53" style="34" bestFit="1" customWidth="1"/>
    <col min="7939" max="7940" width="16.140625" style="34" customWidth="1"/>
    <col min="7941" max="7941" width="20.5703125" style="34" customWidth="1"/>
    <col min="7942" max="7942" width="1.140625" style="34" customWidth="1"/>
    <col min="7943" max="8192" width="9.140625" style="34"/>
    <col min="8193" max="8193" width="11.28515625" style="34" customWidth="1"/>
    <col min="8194" max="8194" width="53" style="34" bestFit="1" customWidth="1"/>
    <col min="8195" max="8196" width="16.140625" style="34" customWidth="1"/>
    <col min="8197" max="8197" width="20.5703125" style="34" customWidth="1"/>
    <col min="8198" max="8198" width="1.140625" style="34" customWidth="1"/>
    <col min="8199" max="8448" width="9.140625" style="34"/>
    <col min="8449" max="8449" width="11.28515625" style="34" customWidth="1"/>
    <col min="8450" max="8450" width="53" style="34" bestFit="1" customWidth="1"/>
    <col min="8451" max="8452" width="16.140625" style="34" customWidth="1"/>
    <col min="8453" max="8453" width="20.5703125" style="34" customWidth="1"/>
    <col min="8454" max="8454" width="1.140625" style="34" customWidth="1"/>
    <col min="8455" max="8704" width="9.140625" style="34"/>
    <col min="8705" max="8705" width="11.28515625" style="34" customWidth="1"/>
    <col min="8706" max="8706" width="53" style="34" bestFit="1" customWidth="1"/>
    <col min="8707" max="8708" width="16.140625" style="34" customWidth="1"/>
    <col min="8709" max="8709" width="20.5703125" style="34" customWidth="1"/>
    <col min="8710" max="8710" width="1.140625" style="34" customWidth="1"/>
    <col min="8711" max="8960" width="9.140625" style="34"/>
    <col min="8961" max="8961" width="11.28515625" style="34" customWidth="1"/>
    <col min="8962" max="8962" width="53" style="34" bestFit="1" customWidth="1"/>
    <col min="8963" max="8964" width="16.140625" style="34" customWidth="1"/>
    <col min="8965" max="8965" width="20.5703125" style="34" customWidth="1"/>
    <col min="8966" max="8966" width="1.140625" style="34" customWidth="1"/>
    <col min="8967" max="9216" width="9.140625" style="34"/>
    <col min="9217" max="9217" width="11.28515625" style="34" customWidth="1"/>
    <col min="9218" max="9218" width="53" style="34" bestFit="1" customWidth="1"/>
    <col min="9219" max="9220" width="16.140625" style="34" customWidth="1"/>
    <col min="9221" max="9221" width="20.5703125" style="34" customWidth="1"/>
    <col min="9222" max="9222" width="1.140625" style="34" customWidth="1"/>
    <col min="9223" max="9472" width="9.140625" style="34"/>
    <col min="9473" max="9473" width="11.28515625" style="34" customWidth="1"/>
    <col min="9474" max="9474" width="53" style="34" bestFit="1" customWidth="1"/>
    <col min="9475" max="9476" width="16.140625" style="34" customWidth="1"/>
    <col min="9477" max="9477" width="20.5703125" style="34" customWidth="1"/>
    <col min="9478" max="9478" width="1.140625" style="34" customWidth="1"/>
    <col min="9479" max="9728" width="9.140625" style="34"/>
    <col min="9729" max="9729" width="11.28515625" style="34" customWidth="1"/>
    <col min="9730" max="9730" width="53" style="34" bestFit="1" customWidth="1"/>
    <col min="9731" max="9732" width="16.140625" style="34" customWidth="1"/>
    <col min="9733" max="9733" width="20.5703125" style="34" customWidth="1"/>
    <col min="9734" max="9734" width="1.140625" style="34" customWidth="1"/>
    <col min="9735" max="9984" width="9.140625" style="34"/>
    <col min="9985" max="9985" width="11.28515625" style="34" customWidth="1"/>
    <col min="9986" max="9986" width="53" style="34" bestFit="1" customWidth="1"/>
    <col min="9987" max="9988" width="16.140625" style="34" customWidth="1"/>
    <col min="9989" max="9989" width="20.5703125" style="34" customWidth="1"/>
    <col min="9990" max="9990" width="1.140625" style="34" customWidth="1"/>
    <col min="9991" max="10240" width="9.140625" style="34"/>
    <col min="10241" max="10241" width="11.28515625" style="34" customWidth="1"/>
    <col min="10242" max="10242" width="53" style="34" bestFit="1" customWidth="1"/>
    <col min="10243" max="10244" width="16.140625" style="34" customWidth="1"/>
    <col min="10245" max="10245" width="20.5703125" style="34" customWidth="1"/>
    <col min="10246" max="10246" width="1.140625" style="34" customWidth="1"/>
    <col min="10247" max="10496" width="9.140625" style="34"/>
    <col min="10497" max="10497" width="11.28515625" style="34" customWidth="1"/>
    <col min="10498" max="10498" width="53" style="34" bestFit="1" customWidth="1"/>
    <col min="10499" max="10500" width="16.140625" style="34" customWidth="1"/>
    <col min="10501" max="10501" width="20.5703125" style="34" customWidth="1"/>
    <col min="10502" max="10502" width="1.140625" style="34" customWidth="1"/>
    <col min="10503" max="10752" width="9.140625" style="34"/>
    <col min="10753" max="10753" width="11.28515625" style="34" customWidth="1"/>
    <col min="10754" max="10754" width="53" style="34" bestFit="1" customWidth="1"/>
    <col min="10755" max="10756" width="16.140625" style="34" customWidth="1"/>
    <col min="10757" max="10757" width="20.5703125" style="34" customWidth="1"/>
    <col min="10758" max="10758" width="1.140625" style="34" customWidth="1"/>
    <col min="10759" max="11008" width="9.140625" style="34"/>
    <col min="11009" max="11009" width="11.28515625" style="34" customWidth="1"/>
    <col min="11010" max="11010" width="53" style="34" bestFit="1" customWidth="1"/>
    <col min="11011" max="11012" width="16.140625" style="34" customWidth="1"/>
    <col min="11013" max="11013" width="20.5703125" style="34" customWidth="1"/>
    <col min="11014" max="11014" width="1.140625" style="34" customWidth="1"/>
    <col min="11015" max="11264" width="9.140625" style="34"/>
    <col min="11265" max="11265" width="11.28515625" style="34" customWidth="1"/>
    <col min="11266" max="11266" width="53" style="34" bestFit="1" customWidth="1"/>
    <col min="11267" max="11268" width="16.140625" style="34" customWidth="1"/>
    <col min="11269" max="11269" width="20.5703125" style="34" customWidth="1"/>
    <col min="11270" max="11270" width="1.140625" style="34" customWidth="1"/>
    <col min="11271" max="11520" width="9.140625" style="34"/>
    <col min="11521" max="11521" width="11.28515625" style="34" customWidth="1"/>
    <col min="11522" max="11522" width="53" style="34" bestFit="1" customWidth="1"/>
    <col min="11523" max="11524" width="16.140625" style="34" customWidth="1"/>
    <col min="11525" max="11525" width="20.5703125" style="34" customWidth="1"/>
    <col min="11526" max="11526" width="1.140625" style="34" customWidth="1"/>
    <col min="11527" max="11776" width="9.140625" style="34"/>
    <col min="11777" max="11777" width="11.28515625" style="34" customWidth="1"/>
    <col min="11778" max="11778" width="53" style="34" bestFit="1" customWidth="1"/>
    <col min="11779" max="11780" width="16.140625" style="34" customWidth="1"/>
    <col min="11781" max="11781" width="20.5703125" style="34" customWidth="1"/>
    <col min="11782" max="11782" width="1.140625" style="34" customWidth="1"/>
    <col min="11783" max="12032" width="9.140625" style="34"/>
    <col min="12033" max="12033" width="11.28515625" style="34" customWidth="1"/>
    <col min="12034" max="12034" width="53" style="34" bestFit="1" customWidth="1"/>
    <col min="12035" max="12036" width="16.140625" style="34" customWidth="1"/>
    <col min="12037" max="12037" width="20.5703125" style="34" customWidth="1"/>
    <col min="12038" max="12038" width="1.140625" style="34" customWidth="1"/>
    <col min="12039" max="12288" width="9.140625" style="34"/>
    <col min="12289" max="12289" width="11.28515625" style="34" customWidth="1"/>
    <col min="12290" max="12290" width="53" style="34" bestFit="1" customWidth="1"/>
    <col min="12291" max="12292" width="16.140625" style="34" customWidth="1"/>
    <col min="12293" max="12293" width="20.5703125" style="34" customWidth="1"/>
    <col min="12294" max="12294" width="1.140625" style="34" customWidth="1"/>
    <col min="12295" max="12544" width="9.140625" style="34"/>
    <col min="12545" max="12545" width="11.28515625" style="34" customWidth="1"/>
    <col min="12546" max="12546" width="53" style="34" bestFit="1" customWidth="1"/>
    <col min="12547" max="12548" width="16.140625" style="34" customWidth="1"/>
    <col min="12549" max="12549" width="20.5703125" style="34" customWidth="1"/>
    <col min="12550" max="12550" width="1.140625" style="34" customWidth="1"/>
    <col min="12551" max="12800" width="9.140625" style="34"/>
    <col min="12801" max="12801" width="11.28515625" style="34" customWidth="1"/>
    <col min="12802" max="12802" width="53" style="34" bestFit="1" customWidth="1"/>
    <col min="12803" max="12804" width="16.140625" style="34" customWidth="1"/>
    <col min="12805" max="12805" width="20.5703125" style="34" customWidth="1"/>
    <col min="12806" max="12806" width="1.140625" style="34" customWidth="1"/>
    <col min="12807" max="13056" width="9.140625" style="34"/>
    <col min="13057" max="13057" width="11.28515625" style="34" customWidth="1"/>
    <col min="13058" max="13058" width="53" style="34" bestFit="1" customWidth="1"/>
    <col min="13059" max="13060" width="16.140625" style="34" customWidth="1"/>
    <col min="13061" max="13061" width="20.5703125" style="34" customWidth="1"/>
    <col min="13062" max="13062" width="1.140625" style="34" customWidth="1"/>
    <col min="13063" max="13312" width="9.140625" style="34"/>
    <col min="13313" max="13313" width="11.28515625" style="34" customWidth="1"/>
    <col min="13314" max="13314" width="53" style="34" bestFit="1" customWidth="1"/>
    <col min="13315" max="13316" width="16.140625" style="34" customWidth="1"/>
    <col min="13317" max="13317" width="20.5703125" style="34" customWidth="1"/>
    <col min="13318" max="13318" width="1.140625" style="34" customWidth="1"/>
    <col min="13319" max="13568" width="9.140625" style="34"/>
    <col min="13569" max="13569" width="11.28515625" style="34" customWidth="1"/>
    <col min="13570" max="13570" width="53" style="34" bestFit="1" customWidth="1"/>
    <col min="13571" max="13572" width="16.140625" style="34" customWidth="1"/>
    <col min="13573" max="13573" width="20.5703125" style="34" customWidth="1"/>
    <col min="13574" max="13574" width="1.140625" style="34" customWidth="1"/>
    <col min="13575" max="13824" width="9.140625" style="34"/>
    <col min="13825" max="13825" width="11.28515625" style="34" customWidth="1"/>
    <col min="13826" max="13826" width="53" style="34" bestFit="1" customWidth="1"/>
    <col min="13827" max="13828" width="16.140625" style="34" customWidth="1"/>
    <col min="13829" max="13829" width="20.5703125" style="34" customWidth="1"/>
    <col min="13830" max="13830" width="1.140625" style="34" customWidth="1"/>
    <col min="13831" max="14080" width="9.140625" style="34"/>
    <col min="14081" max="14081" width="11.28515625" style="34" customWidth="1"/>
    <col min="14082" max="14082" width="53" style="34" bestFit="1" customWidth="1"/>
    <col min="14083" max="14084" width="16.140625" style="34" customWidth="1"/>
    <col min="14085" max="14085" width="20.5703125" style="34" customWidth="1"/>
    <col min="14086" max="14086" width="1.140625" style="34" customWidth="1"/>
    <col min="14087" max="14336" width="9.140625" style="34"/>
    <col min="14337" max="14337" width="11.28515625" style="34" customWidth="1"/>
    <col min="14338" max="14338" width="53" style="34" bestFit="1" customWidth="1"/>
    <col min="14339" max="14340" width="16.140625" style="34" customWidth="1"/>
    <col min="14341" max="14341" width="20.5703125" style="34" customWidth="1"/>
    <col min="14342" max="14342" width="1.140625" style="34" customWidth="1"/>
    <col min="14343" max="14592" width="9.140625" style="34"/>
    <col min="14593" max="14593" width="11.28515625" style="34" customWidth="1"/>
    <col min="14594" max="14594" width="53" style="34" bestFit="1" customWidth="1"/>
    <col min="14595" max="14596" width="16.140625" style="34" customWidth="1"/>
    <col min="14597" max="14597" width="20.5703125" style="34" customWidth="1"/>
    <col min="14598" max="14598" width="1.140625" style="34" customWidth="1"/>
    <col min="14599" max="14848" width="9.140625" style="34"/>
    <col min="14849" max="14849" width="11.28515625" style="34" customWidth="1"/>
    <col min="14850" max="14850" width="53" style="34" bestFit="1" customWidth="1"/>
    <col min="14851" max="14852" width="16.140625" style="34" customWidth="1"/>
    <col min="14853" max="14853" width="20.5703125" style="34" customWidth="1"/>
    <col min="14854" max="14854" width="1.140625" style="34" customWidth="1"/>
    <col min="14855" max="15104" width="9.140625" style="34"/>
    <col min="15105" max="15105" width="11.28515625" style="34" customWidth="1"/>
    <col min="15106" max="15106" width="53" style="34" bestFit="1" customWidth="1"/>
    <col min="15107" max="15108" width="16.140625" style="34" customWidth="1"/>
    <col min="15109" max="15109" width="20.5703125" style="34" customWidth="1"/>
    <col min="15110" max="15110" width="1.140625" style="34" customWidth="1"/>
    <col min="15111" max="15360" width="9.140625" style="34"/>
    <col min="15361" max="15361" width="11.28515625" style="34" customWidth="1"/>
    <col min="15362" max="15362" width="53" style="34" bestFit="1" customWidth="1"/>
    <col min="15363" max="15364" width="16.140625" style="34" customWidth="1"/>
    <col min="15365" max="15365" width="20.5703125" style="34" customWidth="1"/>
    <col min="15366" max="15366" width="1.140625" style="34" customWidth="1"/>
    <col min="15367" max="15616" width="9.140625" style="34"/>
    <col min="15617" max="15617" width="11.28515625" style="34" customWidth="1"/>
    <col min="15618" max="15618" width="53" style="34" bestFit="1" customWidth="1"/>
    <col min="15619" max="15620" width="16.140625" style="34" customWidth="1"/>
    <col min="15621" max="15621" width="20.5703125" style="34" customWidth="1"/>
    <col min="15622" max="15622" width="1.140625" style="34" customWidth="1"/>
    <col min="15623" max="15872" width="9.140625" style="34"/>
    <col min="15873" max="15873" width="11.28515625" style="34" customWidth="1"/>
    <col min="15874" max="15874" width="53" style="34" bestFit="1" customWidth="1"/>
    <col min="15875" max="15876" width="16.140625" style="34" customWidth="1"/>
    <col min="15877" max="15877" width="20.5703125" style="34" customWidth="1"/>
    <col min="15878" max="15878" width="1.140625" style="34" customWidth="1"/>
    <col min="15879" max="16128" width="9.140625" style="34"/>
    <col min="16129" max="16129" width="11.28515625" style="34" customWidth="1"/>
    <col min="16130" max="16130" width="53" style="34" bestFit="1" customWidth="1"/>
    <col min="16131" max="16132" width="16.140625" style="34" customWidth="1"/>
    <col min="16133" max="16133" width="20.5703125" style="34" customWidth="1"/>
    <col min="16134" max="16134" width="1.140625" style="34" customWidth="1"/>
    <col min="16135" max="16384" width="9.140625" style="34"/>
  </cols>
  <sheetData>
    <row r="1" spans="1:10" ht="7.9" customHeight="1" x14ac:dyDescent="0.2"/>
    <row r="2" spans="1:10" ht="12.75" customHeight="1" x14ac:dyDescent="0.2">
      <c r="A2" s="160" t="s">
        <v>249</v>
      </c>
      <c r="B2" s="161"/>
    </row>
    <row r="3" spans="1:10" x14ac:dyDescent="0.2">
      <c r="A3" s="161"/>
      <c r="B3" s="161"/>
      <c r="D3" s="172"/>
    </row>
    <row r="4" spans="1:10" x14ac:dyDescent="0.2">
      <c r="A4" s="160" t="s">
        <v>250</v>
      </c>
      <c r="B4" s="161"/>
      <c r="D4" s="172"/>
    </row>
    <row r="5" spans="1:10" x14ac:dyDescent="0.2">
      <c r="A5" s="161"/>
      <c r="B5" s="161"/>
    </row>
    <row r="6" spans="1:10" ht="14.1" customHeight="1" x14ac:dyDescent="0.2">
      <c r="A6" s="160" t="s">
        <v>251</v>
      </c>
      <c r="B6" s="161"/>
    </row>
    <row r="7" spans="1:10" ht="11.1" customHeight="1" x14ac:dyDescent="0.2"/>
    <row r="8" spans="1:10" ht="18" customHeight="1" x14ac:dyDescent="0.2"/>
    <row r="9" spans="1:10" ht="30" customHeight="1" x14ac:dyDescent="0.2">
      <c r="A9" s="173" t="s">
        <v>215</v>
      </c>
      <c r="B9" s="174"/>
      <c r="C9" s="174"/>
      <c r="D9" s="174"/>
      <c r="E9" s="174"/>
      <c r="F9" s="175"/>
    </row>
    <row r="10" spans="1:10" ht="36" x14ac:dyDescent="0.2">
      <c r="A10" s="112" t="s">
        <v>0</v>
      </c>
      <c r="B10" s="112"/>
      <c r="C10" s="113" t="s">
        <v>257</v>
      </c>
      <c r="D10" s="112" t="s">
        <v>1</v>
      </c>
      <c r="E10" s="112" t="s">
        <v>2</v>
      </c>
      <c r="F10" s="6" t="s">
        <v>261</v>
      </c>
    </row>
    <row r="11" spans="1:10" x14ac:dyDescent="0.2">
      <c r="A11" s="112" t="s">
        <v>3</v>
      </c>
      <c r="B11" s="112" t="s">
        <v>4</v>
      </c>
      <c r="C11" s="112" t="s">
        <v>14</v>
      </c>
      <c r="D11" s="112" t="s">
        <v>5</v>
      </c>
      <c r="E11" s="112" t="s">
        <v>15</v>
      </c>
      <c r="F11" s="24" t="s">
        <v>18</v>
      </c>
    </row>
    <row r="12" spans="1:10" x14ac:dyDescent="0.2">
      <c r="A12" s="78"/>
      <c r="B12" s="79" t="s">
        <v>9</v>
      </c>
      <c r="C12" s="80">
        <v>1060350</v>
      </c>
      <c r="D12" s="80">
        <v>594592.06999999995</v>
      </c>
      <c r="E12" s="80">
        <f t="shared" ref="E12:E20" si="0">C12-D12</f>
        <v>465757.93000000005</v>
      </c>
      <c r="F12" s="28">
        <f>D12/C12*100</f>
        <v>56.07507615410006</v>
      </c>
    </row>
    <row r="13" spans="1:10" x14ac:dyDescent="0.2">
      <c r="A13" s="81" t="s">
        <v>216</v>
      </c>
      <c r="B13" s="82" t="s">
        <v>217</v>
      </c>
      <c r="C13" s="83">
        <v>1060350</v>
      </c>
      <c r="D13" s="83">
        <v>594592.06999999995</v>
      </c>
      <c r="E13" s="83">
        <f t="shared" si="0"/>
        <v>465757.93000000005</v>
      </c>
      <c r="F13" s="109">
        <f>D13/C13*100</f>
        <v>56.07507615410006</v>
      </c>
    </row>
    <row r="14" spans="1:10" ht="22.5" x14ac:dyDescent="0.2">
      <c r="A14" s="84" t="s">
        <v>218</v>
      </c>
      <c r="B14" s="85" t="s">
        <v>219</v>
      </c>
      <c r="C14" s="86">
        <v>1060350</v>
      </c>
      <c r="D14" s="86">
        <v>594592.06999999995</v>
      </c>
      <c r="E14" s="86">
        <f t="shared" si="0"/>
        <v>465757.93000000005</v>
      </c>
      <c r="F14" s="110">
        <f t="shared" ref="F14:F86" si="1">D14/C14*100</f>
        <v>56.07507615410006</v>
      </c>
      <c r="H14" s="118"/>
      <c r="I14" s="118"/>
      <c r="J14" s="118"/>
    </row>
    <row r="15" spans="1:10" ht="33.75" x14ac:dyDescent="0.2">
      <c r="A15" s="87" t="s">
        <v>220</v>
      </c>
      <c r="B15" s="88" t="s">
        <v>249</v>
      </c>
      <c r="C15" s="89">
        <v>1060350</v>
      </c>
      <c r="D15" s="89">
        <v>594592.06999999995</v>
      </c>
      <c r="E15" s="89">
        <f t="shared" si="0"/>
        <v>465757.93000000005</v>
      </c>
      <c r="F15" s="111">
        <f t="shared" si="1"/>
        <v>56.07507615410006</v>
      </c>
      <c r="H15" s="118"/>
      <c r="I15" s="118"/>
      <c r="J15" s="118"/>
    </row>
    <row r="16" spans="1:10" x14ac:dyDescent="0.2">
      <c r="A16" s="90" t="s">
        <v>221</v>
      </c>
      <c r="B16" s="91" t="s">
        <v>181</v>
      </c>
      <c r="C16" s="92">
        <v>170550</v>
      </c>
      <c r="D16" s="92">
        <v>94332.22</v>
      </c>
      <c r="E16" s="92">
        <f t="shared" si="0"/>
        <v>76217.78</v>
      </c>
      <c r="F16" s="105">
        <f t="shared" si="1"/>
        <v>55.310595133391971</v>
      </c>
      <c r="H16" s="118"/>
      <c r="I16" s="118"/>
      <c r="J16" s="118"/>
    </row>
    <row r="17" spans="1:10" x14ac:dyDescent="0.2">
      <c r="A17" s="93" t="s">
        <v>180</v>
      </c>
      <c r="B17" s="94" t="s">
        <v>181</v>
      </c>
      <c r="C17" s="95">
        <v>22800</v>
      </c>
      <c r="D17" s="95">
        <v>22011.59</v>
      </c>
      <c r="E17" s="95">
        <f t="shared" si="0"/>
        <v>788.40999999999985</v>
      </c>
      <c r="F17" s="106">
        <f t="shared" si="1"/>
        <v>96.542061403508768</v>
      </c>
      <c r="H17" s="118"/>
      <c r="I17" s="118"/>
      <c r="J17" s="118"/>
    </row>
    <row r="18" spans="1:10" x14ac:dyDescent="0.2">
      <c r="A18" s="96" t="s">
        <v>222</v>
      </c>
      <c r="B18" s="97" t="s">
        <v>223</v>
      </c>
      <c r="C18" s="98">
        <v>22800</v>
      </c>
      <c r="D18" s="98">
        <v>22011.59</v>
      </c>
      <c r="E18" s="98">
        <f t="shared" si="0"/>
        <v>788.40999999999985</v>
      </c>
      <c r="F18" s="107">
        <f t="shared" si="1"/>
        <v>96.542061403508768</v>
      </c>
      <c r="H18" s="118"/>
      <c r="I18" s="118"/>
      <c r="J18" s="118"/>
    </row>
    <row r="19" spans="1:10" ht="22.5" x14ac:dyDescent="0.2">
      <c r="A19" s="99" t="s">
        <v>199</v>
      </c>
      <c r="B19" s="100" t="s">
        <v>200</v>
      </c>
      <c r="C19" s="101">
        <v>7300</v>
      </c>
      <c r="D19" s="101">
        <v>2446.98</v>
      </c>
      <c r="E19" s="101">
        <f t="shared" si="0"/>
        <v>4853.0200000000004</v>
      </c>
      <c r="F19" s="108">
        <f t="shared" si="1"/>
        <v>33.520273972602737</v>
      </c>
      <c r="H19" s="118"/>
      <c r="I19" s="118"/>
      <c r="J19" s="118"/>
    </row>
    <row r="20" spans="1:10" x14ac:dyDescent="0.2">
      <c r="A20" s="102" t="s">
        <v>71</v>
      </c>
      <c r="B20" s="103" t="s">
        <v>72</v>
      </c>
      <c r="C20" s="104">
        <v>7300</v>
      </c>
      <c r="D20" s="104">
        <v>2446.98</v>
      </c>
      <c r="E20" s="104">
        <f t="shared" si="0"/>
        <v>4853.0200000000004</v>
      </c>
      <c r="F20" s="77">
        <f t="shared" si="1"/>
        <v>33.520273972602737</v>
      </c>
      <c r="H20" s="118"/>
      <c r="I20" s="118"/>
      <c r="J20" s="118"/>
    </row>
    <row r="21" spans="1:10" x14ac:dyDescent="0.2">
      <c r="A21" s="102" t="s">
        <v>77</v>
      </c>
      <c r="B21" s="103" t="s">
        <v>78</v>
      </c>
      <c r="C21" s="104">
        <v>4000</v>
      </c>
      <c r="D21" s="104">
        <v>0</v>
      </c>
      <c r="E21" s="104">
        <f t="shared" ref="E21:E97" si="2">C21-D21</f>
        <v>4000</v>
      </c>
      <c r="F21" s="77">
        <f t="shared" si="1"/>
        <v>0</v>
      </c>
      <c r="H21" s="118"/>
      <c r="I21" s="118"/>
      <c r="J21" s="118"/>
    </row>
    <row r="22" spans="1:10" x14ac:dyDescent="0.2">
      <c r="A22" s="102" t="s">
        <v>89</v>
      </c>
      <c r="B22" s="103" t="s">
        <v>90</v>
      </c>
      <c r="C22" s="104">
        <v>0</v>
      </c>
      <c r="D22" s="104">
        <v>0</v>
      </c>
      <c r="E22" s="104">
        <f t="shared" si="2"/>
        <v>0</v>
      </c>
      <c r="F22" s="77" t="e">
        <f t="shared" si="1"/>
        <v>#DIV/0!</v>
      </c>
      <c r="H22" s="118"/>
      <c r="I22" s="118"/>
      <c r="J22" s="118"/>
    </row>
    <row r="23" spans="1:10" s="121" customFormat="1" x14ac:dyDescent="0.2">
      <c r="A23" s="102">
        <v>3225</v>
      </c>
      <c r="B23" s="103" t="s">
        <v>94</v>
      </c>
      <c r="C23" s="104">
        <v>0</v>
      </c>
      <c r="D23" s="104">
        <v>1475</v>
      </c>
      <c r="E23" s="104">
        <f t="shared" si="2"/>
        <v>-1475</v>
      </c>
      <c r="F23" s="77" t="e">
        <f t="shared" si="1"/>
        <v>#DIV/0!</v>
      </c>
    </row>
    <row r="24" spans="1:10" x14ac:dyDescent="0.2">
      <c r="A24" s="102" t="s">
        <v>109</v>
      </c>
      <c r="B24" s="103" t="s">
        <v>110</v>
      </c>
      <c r="C24" s="104">
        <v>500</v>
      </c>
      <c r="D24" s="104">
        <v>0</v>
      </c>
      <c r="E24" s="104">
        <f t="shared" si="2"/>
        <v>500</v>
      </c>
      <c r="F24" s="77">
        <f t="shared" si="1"/>
        <v>0</v>
      </c>
      <c r="H24" s="118"/>
      <c r="I24" s="118"/>
      <c r="J24" s="118"/>
    </row>
    <row r="25" spans="1:10" x14ac:dyDescent="0.2">
      <c r="A25" s="102" t="s">
        <v>119</v>
      </c>
      <c r="B25" s="103" t="s">
        <v>120</v>
      </c>
      <c r="C25" s="104">
        <v>2800</v>
      </c>
      <c r="D25" s="104">
        <v>971.98</v>
      </c>
      <c r="E25" s="104">
        <f t="shared" si="2"/>
        <v>1828.02</v>
      </c>
      <c r="F25" s="77">
        <f t="shared" si="1"/>
        <v>34.713571428571427</v>
      </c>
      <c r="H25" s="118"/>
      <c r="I25" s="118"/>
      <c r="J25" s="118"/>
    </row>
    <row r="26" spans="1:10" ht="22.5" x14ac:dyDescent="0.2">
      <c r="A26" s="99" t="s">
        <v>203</v>
      </c>
      <c r="B26" s="100" t="s">
        <v>204</v>
      </c>
      <c r="C26" s="101">
        <v>4500</v>
      </c>
      <c r="D26" s="101">
        <v>0</v>
      </c>
      <c r="E26" s="101">
        <f t="shared" si="2"/>
        <v>4500</v>
      </c>
      <c r="F26" s="108">
        <f t="shared" si="1"/>
        <v>0</v>
      </c>
    </row>
    <row r="27" spans="1:10" x14ac:dyDescent="0.2">
      <c r="A27" s="102" t="s">
        <v>71</v>
      </c>
      <c r="B27" s="103" t="s">
        <v>72</v>
      </c>
      <c r="C27" s="104">
        <v>4500</v>
      </c>
      <c r="D27" s="104">
        <v>0</v>
      </c>
      <c r="E27" s="104">
        <f t="shared" si="2"/>
        <v>4500</v>
      </c>
      <c r="F27" s="77">
        <f t="shared" si="1"/>
        <v>0</v>
      </c>
    </row>
    <row r="28" spans="1:10" x14ac:dyDescent="0.2">
      <c r="A28" s="102" t="s">
        <v>131</v>
      </c>
      <c r="B28" s="103" t="s">
        <v>118</v>
      </c>
      <c r="C28" s="104">
        <v>4500</v>
      </c>
      <c r="D28" s="104">
        <v>0</v>
      </c>
      <c r="E28" s="104">
        <v>-5464.27</v>
      </c>
      <c r="F28" s="77">
        <f t="shared" si="1"/>
        <v>0</v>
      </c>
    </row>
    <row r="29" spans="1:10" s="121" customFormat="1" ht="22.5" x14ac:dyDescent="0.2">
      <c r="A29" s="99" t="s">
        <v>272</v>
      </c>
      <c r="B29" s="100" t="s">
        <v>273</v>
      </c>
      <c r="C29" s="101">
        <v>0</v>
      </c>
      <c r="D29" s="101">
        <v>2569.17</v>
      </c>
      <c r="E29" s="101">
        <f t="shared" ref="E29:E36" si="3">C29-D29</f>
        <v>-2569.17</v>
      </c>
      <c r="F29" s="108" t="e">
        <f t="shared" ref="F29:F36" si="4">D29/C29*100</f>
        <v>#DIV/0!</v>
      </c>
    </row>
    <row r="30" spans="1:10" s="121" customFormat="1" x14ac:dyDescent="0.2">
      <c r="A30" s="102">
        <v>31</v>
      </c>
      <c r="B30" s="103" t="s">
        <v>55</v>
      </c>
      <c r="C30" s="104">
        <v>0</v>
      </c>
      <c r="D30" s="104">
        <v>1241.95</v>
      </c>
      <c r="E30" s="104">
        <f t="shared" si="3"/>
        <v>-1241.95</v>
      </c>
      <c r="F30" s="77" t="e">
        <f t="shared" si="4"/>
        <v>#DIV/0!</v>
      </c>
    </row>
    <row r="31" spans="1:10" s="121" customFormat="1" x14ac:dyDescent="0.2">
      <c r="A31" s="102">
        <v>3111</v>
      </c>
      <c r="B31" s="103" t="s">
        <v>59</v>
      </c>
      <c r="C31" s="104">
        <v>0</v>
      </c>
      <c r="D31" s="104">
        <v>1066.06</v>
      </c>
      <c r="E31" s="104">
        <f t="shared" si="3"/>
        <v>-1066.06</v>
      </c>
      <c r="F31" s="77" t="e">
        <f t="shared" si="4"/>
        <v>#DIV/0!</v>
      </c>
    </row>
    <row r="32" spans="1:10" s="121" customFormat="1" x14ac:dyDescent="0.2">
      <c r="A32" s="102">
        <v>3132</v>
      </c>
      <c r="B32" s="103" t="s">
        <v>70</v>
      </c>
      <c r="C32" s="104">
        <v>0</v>
      </c>
      <c r="D32" s="104">
        <v>175.89</v>
      </c>
      <c r="E32" s="104">
        <f t="shared" si="3"/>
        <v>-175.89</v>
      </c>
      <c r="F32" s="77" t="e">
        <f t="shared" si="4"/>
        <v>#DIV/0!</v>
      </c>
    </row>
    <row r="33" spans="1:10" s="121" customFormat="1" x14ac:dyDescent="0.2">
      <c r="A33" s="102">
        <v>32</v>
      </c>
      <c r="B33" s="103" t="s">
        <v>72</v>
      </c>
      <c r="C33" s="104">
        <v>0</v>
      </c>
      <c r="D33" s="104">
        <v>1327.22</v>
      </c>
      <c r="E33" s="104">
        <f t="shared" si="3"/>
        <v>-1327.22</v>
      </c>
      <c r="F33" s="77" t="e">
        <f t="shared" si="4"/>
        <v>#DIV/0!</v>
      </c>
    </row>
    <row r="34" spans="1:10" s="121" customFormat="1" x14ac:dyDescent="0.2">
      <c r="A34" s="102">
        <v>3221</v>
      </c>
      <c r="B34" s="103" t="s">
        <v>86</v>
      </c>
      <c r="C34" s="104">
        <v>0</v>
      </c>
      <c r="D34" s="104">
        <v>371.06</v>
      </c>
      <c r="E34" s="104">
        <f t="shared" si="3"/>
        <v>-371.06</v>
      </c>
      <c r="F34" s="77" t="e">
        <f t="shared" si="4"/>
        <v>#DIV/0!</v>
      </c>
    </row>
    <row r="35" spans="1:10" s="121" customFormat="1" x14ac:dyDescent="0.2">
      <c r="A35" s="102">
        <v>3222</v>
      </c>
      <c r="B35" s="103" t="s">
        <v>88</v>
      </c>
      <c r="C35" s="104">
        <v>0</v>
      </c>
      <c r="D35" s="104">
        <v>613</v>
      </c>
      <c r="E35" s="104">
        <f t="shared" si="3"/>
        <v>-613</v>
      </c>
      <c r="F35" s="77" t="e">
        <f t="shared" si="4"/>
        <v>#DIV/0!</v>
      </c>
    </row>
    <row r="36" spans="1:10" s="121" customFormat="1" x14ac:dyDescent="0.2">
      <c r="A36" s="102">
        <v>3231</v>
      </c>
      <c r="B36" s="103" t="s">
        <v>100</v>
      </c>
      <c r="C36" s="104">
        <v>0</v>
      </c>
      <c r="D36" s="104">
        <v>343.16</v>
      </c>
      <c r="E36" s="104">
        <f t="shared" si="3"/>
        <v>-343.16</v>
      </c>
      <c r="F36" s="77" t="e">
        <f t="shared" si="4"/>
        <v>#DIV/0!</v>
      </c>
    </row>
    <row r="37" spans="1:10" ht="22.5" x14ac:dyDescent="0.2">
      <c r="A37" s="99" t="s">
        <v>201</v>
      </c>
      <c r="B37" s="100" t="s">
        <v>202</v>
      </c>
      <c r="C37" s="101">
        <v>11000</v>
      </c>
      <c r="D37" s="101">
        <v>13995.44</v>
      </c>
      <c r="E37" s="101">
        <f t="shared" si="2"/>
        <v>-2995.4400000000005</v>
      </c>
      <c r="F37" s="108">
        <f t="shared" si="1"/>
        <v>127.23127272727272</v>
      </c>
    </row>
    <row r="38" spans="1:10" x14ac:dyDescent="0.2">
      <c r="A38" s="102" t="s">
        <v>71</v>
      </c>
      <c r="B38" s="103" t="s">
        <v>72</v>
      </c>
      <c r="C38" s="104">
        <v>8300</v>
      </c>
      <c r="D38" s="104">
        <v>11375</v>
      </c>
      <c r="E38" s="104">
        <f t="shared" si="2"/>
        <v>-3075</v>
      </c>
      <c r="F38" s="77">
        <f t="shared" si="1"/>
        <v>137.04819277108433</v>
      </c>
    </row>
    <row r="39" spans="1:10" x14ac:dyDescent="0.2">
      <c r="A39" s="102" t="s">
        <v>101</v>
      </c>
      <c r="B39" s="103" t="s">
        <v>102</v>
      </c>
      <c r="C39" s="104">
        <v>8300</v>
      </c>
      <c r="D39" s="104">
        <v>11375</v>
      </c>
      <c r="E39" s="104">
        <f t="shared" si="2"/>
        <v>-3075</v>
      </c>
      <c r="F39" s="77">
        <f t="shared" si="1"/>
        <v>137.04819277108433</v>
      </c>
    </row>
    <row r="40" spans="1:10" x14ac:dyDescent="0.2">
      <c r="A40" s="102" t="s">
        <v>157</v>
      </c>
      <c r="B40" s="103" t="s">
        <v>158</v>
      </c>
      <c r="C40" s="104">
        <v>2700</v>
      </c>
      <c r="D40" s="104">
        <v>5620.44</v>
      </c>
      <c r="E40" s="104">
        <f t="shared" si="2"/>
        <v>-2920.4399999999996</v>
      </c>
      <c r="F40" s="77">
        <f t="shared" si="1"/>
        <v>208.16444444444443</v>
      </c>
    </row>
    <row r="41" spans="1:10" x14ac:dyDescent="0.2">
      <c r="A41" s="102" t="s">
        <v>161</v>
      </c>
      <c r="B41" s="103" t="s">
        <v>162</v>
      </c>
      <c r="C41" s="104">
        <v>0</v>
      </c>
      <c r="D41" s="104">
        <v>0</v>
      </c>
      <c r="E41" s="104">
        <f t="shared" si="2"/>
        <v>0</v>
      </c>
      <c r="F41" s="77" t="e">
        <f t="shared" si="1"/>
        <v>#DIV/0!</v>
      </c>
    </row>
    <row r="42" spans="1:10" x14ac:dyDescent="0.2">
      <c r="A42" s="102" t="s">
        <v>165</v>
      </c>
      <c r="B42" s="103" t="s">
        <v>166</v>
      </c>
      <c r="C42" s="104">
        <v>1200</v>
      </c>
      <c r="D42" s="104">
        <v>0</v>
      </c>
      <c r="E42" s="104">
        <f t="shared" si="2"/>
        <v>1200</v>
      </c>
      <c r="F42" s="77">
        <f t="shared" si="1"/>
        <v>0</v>
      </c>
      <c r="H42" s="118"/>
      <c r="I42" s="118"/>
    </row>
    <row r="43" spans="1:10" x14ac:dyDescent="0.2">
      <c r="A43" s="102" t="s">
        <v>167</v>
      </c>
      <c r="B43" s="103" t="s">
        <v>168</v>
      </c>
      <c r="C43" s="104">
        <v>0</v>
      </c>
      <c r="D43" s="104">
        <v>0</v>
      </c>
      <c r="E43" s="104">
        <f t="shared" si="2"/>
        <v>0</v>
      </c>
      <c r="F43" s="77" t="e">
        <f t="shared" si="1"/>
        <v>#DIV/0!</v>
      </c>
    </row>
    <row r="44" spans="1:10" x14ac:dyDescent="0.2">
      <c r="A44" s="102" t="s">
        <v>169</v>
      </c>
      <c r="B44" s="103" t="s">
        <v>170</v>
      </c>
      <c r="C44" s="104">
        <v>1100</v>
      </c>
      <c r="D44" s="104">
        <v>5620.44</v>
      </c>
      <c r="E44" s="104">
        <f t="shared" si="2"/>
        <v>-4520.4399999999996</v>
      </c>
      <c r="F44" s="77">
        <f t="shared" si="1"/>
        <v>510.94909090909084</v>
      </c>
    </row>
    <row r="45" spans="1:10" x14ac:dyDescent="0.2">
      <c r="A45" s="102" t="s">
        <v>173</v>
      </c>
      <c r="B45" s="103" t="s">
        <v>174</v>
      </c>
      <c r="C45" s="104">
        <v>400</v>
      </c>
      <c r="D45" s="104">
        <v>0</v>
      </c>
      <c r="E45" s="104">
        <f t="shared" si="2"/>
        <v>400</v>
      </c>
      <c r="F45" s="77">
        <f t="shared" si="1"/>
        <v>0</v>
      </c>
    </row>
    <row r="46" spans="1:10" x14ac:dyDescent="0.2">
      <c r="A46" s="93" t="s">
        <v>182</v>
      </c>
      <c r="B46" s="94" t="s">
        <v>183</v>
      </c>
      <c r="C46" s="95">
        <v>147750</v>
      </c>
      <c r="D46" s="95">
        <v>72230.63</v>
      </c>
      <c r="E46" s="95">
        <f t="shared" si="2"/>
        <v>75519.37</v>
      </c>
      <c r="F46" s="106">
        <f t="shared" si="1"/>
        <v>48.887059221658205</v>
      </c>
      <c r="H46" s="118"/>
      <c r="I46" s="118"/>
      <c r="J46" s="118"/>
    </row>
    <row r="47" spans="1:10" x14ac:dyDescent="0.2">
      <c r="A47" s="96" t="s">
        <v>222</v>
      </c>
      <c r="B47" s="97" t="s">
        <v>223</v>
      </c>
      <c r="C47" s="98">
        <v>147750</v>
      </c>
      <c r="D47" s="98">
        <v>72320.63</v>
      </c>
      <c r="E47" s="98">
        <f t="shared" si="2"/>
        <v>75429.37</v>
      </c>
      <c r="F47" s="107">
        <f t="shared" si="1"/>
        <v>48.94797292724197</v>
      </c>
      <c r="H47" s="118"/>
      <c r="I47" s="118"/>
      <c r="J47" s="118"/>
    </row>
    <row r="48" spans="1:10" ht="22.5" x14ac:dyDescent="0.2">
      <c r="A48" s="99" t="s">
        <v>199</v>
      </c>
      <c r="B48" s="100" t="s">
        <v>200</v>
      </c>
      <c r="C48" s="101">
        <v>143250</v>
      </c>
      <c r="D48" s="101">
        <v>71020.63</v>
      </c>
      <c r="E48" s="101">
        <f t="shared" si="2"/>
        <v>72229.37</v>
      </c>
      <c r="F48" s="108">
        <f t="shared" si="1"/>
        <v>49.578101221640495</v>
      </c>
    </row>
    <row r="49" spans="1:6" x14ac:dyDescent="0.2">
      <c r="A49" s="102" t="s">
        <v>71</v>
      </c>
      <c r="B49" s="103" t="s">
        <v>72</v>
      </c>
      <c r="C49" s="104">
        <v>143050</v>
      </c>
      <c r="D49" s="104">
        <v>71020.63</v>
      </c>
      <c r="E49" s="104">
        <f t="shared" si="2"/>
        <v>72029.37</v>
      </c>
      <c r="F49" s="77">
        <f t="shared" si="1"/>
        <v>49.647416987067459</v>
      </c>
    </row>
    <row r="50" spans="1:6" x14ac:dyDescent="0.2">
      <c r="A50" s="102" t="s">
        <v>75</v>
      </c>
      <c r="B50" s="103" t="s">
        <v>76</v>
      </c>
      <c r="C50" s="104">
        <v>800</v>
      </c>
      <c r="D50" s="104">
        <v>787.75</v>
      </c>
      <c r="E50" s="104">
        <f t="shared" si="2"/>
        <v>12.25</v>
      </c>
      <c r="F50" s="77">
        <f t="shared" si="1"/>
        <v>98.46875</v>
      </c>
    </row>
    <row r="51" spans="1:6" x14ac:dyDescent="0.2">
      <c r="A51" s="102" t="s">
        <v>77</v>
      </c>
      <c r="B51" s="103" t="s">
        <v>78</v>
      </c>
      <c r="C51" s="104">
        <v>27800</v>
      </c>
      <c r="D51" s="104">
        <v>12632.39</v>
      </c>
      <c r="E51" s="104">
        <f t="shared" si="2"/>
        <v>15167.61</v>
      </c>
      <c r="F51" s="77">
        <f t="shared" si="1"/>
        <v>45.44025179856115</v>
      </c>
    </row>
    <row r="52" spans="1:6" x14ac:dyDescent="0.2">
      <c r="A52" s="102" t="s">
        <v>79</v>
      </c>
      <c r="B52" s="103" t="s">
        <v>80</v>
      </c>
      <c r="C52" s="104">
        <v>900</v>
      </c>
      <c r="D52" s="104">
        <v>0</v>
      </c>
      <c r="E52" s="104">
        <f t="shared" si="2"/>
        <v>900</v>
      </c>
      <c r="F52" s="77">
        <f t="shared" si="1"/>
        <v>0</v>
      </c>
    </row>
    <row r="53" spans="1:6" x14ac:dyDescent="0.2">
      <c r="A53" s="102" t="s">
        <v>81</v>
      </c>
      <c r="B53" s="103" t="s">
        <v>82</v>
      </c>
      <c r="C53" s="104">
        <v>0</v>
      </c>
      <c r="D53" s="104">
        <v>0</v>
      </c>
      <c r="E53" s="104">
        <f t="shared" si="2"/>
        <v>0</v>
      </c>
      <c r="F53" s="77" t="s">
        <v>31</v>
      </c>
    </row>
    <row r="54" spans="1:6" x14ac:dyDescent="0.2">
      <c r="A54" s="102" t="s">
        <v>85</v>
      </c>
      <c r="B54" s="103" t="s">
        <v>86</v>
      </c>
      <c r="C54" s="104">
        <v>2200</v>
      </c>
      <c r="D54" s="104">
        <v>778.37</v>
      </c>
      <c r="E54" s="104">
        <f t="shared" si="2"/>
        <v>1421.63</v>
      </c>
      <c r="F54" s="77">
        <f t="shared" si="1"/>
        <v>35.380454545454548</v>
      </c>
    </row>
    <row r="55" spans="1:6" x14ac:dyDescent="0.2">
      <c r="A55" s="102" t="s">
        <v>87</v>
      </c>
      <c r="B55" s="103" t="s">
        <v>88</v>
      </c>
      <c r="C55" s="104">
        <v>101500</v>
      </c>
      <c r="D55" s="104">
        <v>49179.71</v>
      </c>
      <c r="E55" s="104">
        <f t="shared" si="2"/>
        <v>52320.29</v>
      </c>
      <c r="F55" s="77">
        <f t="shared" si="1"/>
        <v>48.452916256157636</v>
      </c>
    </row>
    <row r="56" spans="1:6" x14ac:dyDescent="0.2">
      <c r="A56" s="102" t="s">
        <v>89</v>
      </c>
      <c r="B56" s="103" t="s">
        <v>90</v>
      </c>
      <c r="C56" s="104">
        <v>0</v>
      </c>
      <c r="D56" s="104">
        <v>0</v>
      </c>
      <c r="E56" s="104">
        <f t="shared" si="2"/>
        <v>0</v>
      </c>
      <c r="F56" s="77" t="s">
        <v>31</v>
      </c>
    </row>
    <row r="57" spans="1:6" x14ac:dyDescent="0.2">
      <c r="A57" s="102" t="s">
        <v>91</v>
      </c>
      <c r="B57" s="103" t="s">
        <v>92</v>
      </c>
      <c r="C57" s="104">
        <v>600</v>
      </c>
      <c r="D57" s="104">
        <v>421.81</v>
      </c>
      <c r="E57" s="104">
        <f t="shared" si="2"/>
        <v>178.19</v>
      </c>
      <c r="F57" s="77">
        <f t="shared" si="1"/>
        <v>70.301666666666662</v>
      </c>
    </row>
    <row r="58" spans="1:6" x14ac:dyDescent="0.2">
      <c r="A58" s="102" t="s">
        <v>93</v>
      </c>
      <c r="B58" s="103" t="s">
        <v>94</v>
      </c>
      <c r="C58" s="104">
        <v>200</v>
      </c>
      <c r="D58" s="104">
        <v>0</v>
      </c>
      <c r="E58" s="104">
        <f t="shared" si="2"/>
        <v>200</v>
      </c>
      <c r="F58" s="77">
        <f t="shared" si="1"/>
        <v>0</v>
      </c>
    </row>
    <row r="59" spans="1:6" x14ac:dyDescent="0.2">
      <c r="A59" s="102" t="s">
        <v>99</v>
      </c>
      <c r="B59" s="103" t="s">
        <v>100</v>
      </c>
      <c r="C59" s="104">
        <v>500</v>
      </c>
      <c r="D59" s="104">
        <v>442.73</v>
      </c>
      <c r="E59" s="104">
        <f t="shared" si="2"/>
        <v>57.269999999999982</v>
      </c>
      <c r="F59" s="77">
        <f t="shared" si="1"/>
        <v>88.546000000000006</v>
      </c>
    </row>
    <row r="60" spans="1:6" x14ac:dyDescent="0.2">
      <c r="A60" s="102" t="s">
        <v>101</v>
      </c>
      <c r="B60" s="103" t="s">
        <v>102</v>
      </c>
      <c r="C60" s="104">
        <v>1800</v>
      </c>
      <c r="D60" s="104">
        <v>3375</v>
      </c>
      <c r="E60" s="104">
        <f t="shared" si="2"/>
        <v>-1575</v>
      </c>
      <c r="F60" s="77">
        <f t="shared" si="1"/>
        <v>187.5</v>
      </c>
    </row>
    <row r="61" spans="1:6" x14ac:dyDescent="0.2">
      <c r="A61" s="102" t="s">
        <v>103</v>
      </c>
      <c r="B61" s="103" t="s">
        <v>104</v>
      </c>
      <c r="C61" s="104">
        <v>100</v>
      </c>
      <c r="D61" s="104">
        <v>0</v>
      </c>
      <c r="E61" s="104">
        <f t="shared" si="2"/>
        <v>100</v>
      </c>
      <c r="F61" s="77">
        <f t="shared" si="1"/>
        <v>0</v>
      </c>
    </row>
    <row r="62" spans="1:6" x14ac:dyDescent="0.2">
      <c r="A62" s="102" t="s">
        <v>105</v>
      </c>
      <c r="B62" s="103" t="s">
        <v>106</v>
      </c>
      <c r="C62" s="104">
        <v>2900</v>
      </c>
      <c r="D62" s="104">
        <v>967.87</v>
      </c>
      <c r="E62" s="104">
        <f t="shared" si="2"/>
        <v>1932.13</v>
      </c>
      <c r="F62" s="77">
        <f t="shared" si="1"/>
        <v>33.374827586206898</v>
      </c>
    </row>
    <row r="63" spans="1:6" x14ac:dyDescent="0.2">
      <c r="A63" s="102" t="s">
        <v>107</v>
      </c>
      <c r="B63" s="103" t="s">
        <v>108</v>
      </c>
      <c r="C63" s="104">
        <v>0</v>
      </c>
      <c r="D63" s="104">
        <v>0</v>
      </c>
      <c r="E63" s="104">
        <f t="shared" si="2"/>
        <v>0</v>
      </c>
      <c r="F63" s="77" t="s">
        <v>31</v>
      </c>
    </row>
    <row r="64" spans="1:6" x14ac:dyDescent="0.2">
      <c r="A64" s="102" t="s">
        <v>109</v>
      </c>
      <c r="B64" s="103" t="s">
        <v>110</v>
      </c>
      <c r="C64" s="104">
        <v>600</v>
      </c>
      <c r="D64" s="104">
        <v>2335</v>
      </c>
      <c r="E64" s="104">
        <f t="shared" si="2"/>
        <v>-1735</v>
      </c>
      <c r="F64" s="77">
        <f t="shared" si="1"/>
        <v>389.16666666666669</v>
      </c>
    </row>
    <row r="65" spans="1:6" x14ac:dyDescent="0.2">
      <c r="A65" s="102" t="s">
        <v>111</v>
      </c>
      <c r="B65" s="103" t="s">
        <v>112</v>
      </c>
      <c r="C65" s="104">
        <v>200</v>
      </c>
      <c r="D65" s="104">
        <v>0</v>
      </c>
      <c r="E65" s="104">
        <f t="shared" si="2"/>
        <v>200</v>
      </c>
      <c r="F65" s="77">
        <f t="shared" si="1"/>
        <v>0</v>
      </c>
    </row>
    <row r="66" spans="1:6" x14ac:dyDescent="0.2">
      <c r="A66" s="102" t="s">
        <v>113</v>
      </c>
      <c r="B66" s="103" t="s">
        <v>114</v>
      </c>
      <c r="C66" s="104">
        <v>300</v>
      </c>
      <c r="D66" s="104">
        <v>0</v>
      </c>
      <c r="E66" s="104">
        <f t="shared" si="2"/>
        <v>300</v>
      </c>
      <c r="F66" s="77">
        <f t="shared" si="1"/>
        <v>0</v>
      </c>
    </row>
    <row r="67" spans="1:6" x14ac:dyDescent="0.2">
      <c r="A67" s="102" t="s">
        <v>115</v>
      </c>
      <c r="B67" s="103" t="s">
        <v>116</v>
      </c>
      <c r="C67" s="104">
        <v>400</v>
      </c>
      <c r="D67" s="104">
        <v>0</v>
      </c>
      <c r="E67" s="104">
        <f t="shared" si="2"/>
        <v>400</v>
      </c>
      <c r="F67" s="77">
        <f t="shared" si="1"/>
        <v>0</v>
      </c>
    </row>
    <row r="68" spans="1:6" x14ac:dyDescent="0.2">
      <c r="A68" s="102" t="s">
        <v>121</v>
      </c>
      <c r="B68" s="103" t="s">
        <v>122</v>
      </c>
      <c r="C68" s="104">
        <v>1900</v>
      </c>
      <c r="D68" s="104">
        <v>0</v>
      </c>
      <c r="E68" s="104">
        <f t="shared" si="2"/>
        <v>1900</v>
      </c>
      <c r="F68" s="77">
        <f t="shared" si="1"/>
        <v>0</v>
      </c>
    </row>
    <row r="69" spans="1:6" x14ac:dyDescent="0.2">
      <c r="A69" s="102" t="s">
        <v>123</v>
      </c>
      <c r="B69" s="103" t="s">
        <v>124</v>
      </c>
      <c r="C69" s="104">
        <v>100</v>
      </c>
      <c r="D69" s="104">
        <v>100</v>
      </c>
      <c r="E69" s="104">
        <f t="shared" si="2"/>
        <v>0</v>
      </c>
      <c r="F69" s="77">
        <f t="shared" si="1"/>
        <v>100</v>
      </c>
    </row>
    <row r="70" spans="1:6" x14ac:dyDescent="0.2">
      <c r="A70" s="102" t="s">
        <v>125</v>
      </c>
      <c r="B70" s="103" t="s">
        <v>126</v>
      </c>
      <c r="C70" s="104">
        <v>50</v>
      </c>
      <c r="D70" s="104">
        <v>0</v>
      </c>
      <c r="E70" s="104">
        <f t="shared" si="2"/>
        <v>50</v>
      </c>
      <c r="F70" s="77">
        <f t="shared" si="1"/>
        <v>0</v>
      </c>
    </row>
    <row r="71" spans="1:6" x14ac:dyDescent="0.2">
      <c r="A71" s="102" t="s">
        <v>127</v>
      </c>
      <c r="B71" s="103" t="s">
        <v>128</v>
      </c>
      <c r="C71" s="104">
        <v>0</v>
      </c>
      <c r="D71" s="104">
        <v>0</v>
      </c>
      <c r="E71" s="104">
        <f t="shared" si="2"/>
        <v>0</v>
      </c>
      <c r="F71" s="77" t="s">
        <v>31</v>
      </c>
    </row>
    <row r="72" spans="1:6" x14ac:dyDescent="0.2">
      <c r="A72" s="102" t="s">
        <v>129</v>
      </c>
      <c r="B72" s="103" t="s">
        <v>130</v>
      </c>
      <c r="C72" s="104">
        <v>0</v>
      </c>
      <c r="D72" s="104">
        <v>0</v>
      </c>
      <c r="E72" s="104">
        <f t="shared" si="2"/>
        <v>0</v>
      </c>
      <c r="F72" s="77" t="s">
        <v>31</v>
      </c>
    </row>
    <row r="73" spans="1:6" x14ac:dyDescent="0.2">
      <c r="A73" s="102" t="s">
        <v>131</v>
      </c>
      <c r="B73" s="103" t="s">
        <v>118</v>
      </c>
      <c r="C73" s="104">
        <v>200</v>
      </c>
      <c r="D73" s="104">
        <v>0</v>
      </c>
      <c r="E73" s="104">
        <f t="shared" si="2"/>
        <v>200</v>
      </c>
      <c r="F73" s="77">
        <f t="shared" si="1"/>
        <v>0</v>
      </c>
    </row>
    <row r="74" spans="1:6" x14ac:dyDescent="0.2">
      <c r="A74" s="102" t="s">
        <v>132</v>
      </c>
      <c r="B74" s="103" t="s">
        <v>133</v>
      </c>
      <c r="C74" s="104">
        <v>200</v>
      </c>
      <c r="D74" s="104">
        <v>0</v>
      </c>
      <c r="E74" s="104">
        <f t="shared" si="2"/>
        <v>200</v>
      </c>
      <c r="F74" s="77">
        <f t="shared" si="1"/>
        <v>0</v>
      </c>
    </row>
    <row r="75" spans="1:6" x14ac:dyDescent="0.2">
      <c r="A75" s="102" t="s">
        <v>136</v>
      </c>
      <c r="B75" s="103" t="s">
        <v>137</v>
      </c>
      <c r="C75" s="104">
        <v>100</v>
      </c>
      <c r="D75" s="104">
        <v>0</v>
      </c>
      <c r="E75" s="104">
        <f t="shared" si="2"/>
        <v>100</v>
      </c>
      <c r="F75" s="77">
        <f t="shared" si="1"/>
        <v>0</v>
      </c>
    </row>
    <row r="76" spans="1:6" x14ac:dyDescent="0.2">
      <c r="A76" s="102" t="s">
        <v>140</v>
      </c>
      <c r="B76" s="103" t="s">
        <v>141</v>
      </c>
      <c r="C76" s="104">
        <v>50</v>
      </c>
      <c r="D76" s="104">
        <v>0</v>
      </c>
      <c r="E76" s="104">
        <f t="shared" si="2"/>
        <v>50</v>
      </c>
      <c r="F76" s="77">
        <f t="shared" si="1"/>
        <v>0</v>
      </c>
    </row>
    <row r="77" spans="1:6" x14ac:dyDescent="0.2">
      <c r="A77" s="102" t="s">
        <v>142</v>
      </c>
      <c r="B77" s="103" t="s">
        <v>143</v>
      </c>
      <c r="C77" s="104">
        <v>50</v>
      </c>
      <c r="D77" s="104">
        <v>0</v>
      </c>
      <c r="E77" s="104">
        <f t="shared" si="2"/>
        <v>50</v>
      </c>
      <c r="F77" s="77">
        <f t="shared" si="1"/>
        <v>0</v>
      </c>
    </row>
    <row r="78" spans="1:6" ht="22.5" x14ac:dyDescent="0.2">
      <c r="A78" s="99" t="s">
        <v>201</v>
      </c>
      <c r="B78" s="100" t="s">
        <v>202</v>
      </c>
      <c r="C78" s="101">
        <v>4500</v>
      </c>
      <c r="D78" s="101">
        <v>1300</v>
      </c>
      <c r="E78" s="101">
        <f t="shared" si="2"/>
        <v>3200</v>
      </c>
      <c r="F78" s="108">
        <f t="shared" si="1"/>
        <v>28.888888888888886</v>
      </c>
    </row>
    <row r="79" spans="1:6" x14ac:dyDescent="0.2">
      <c r="A79" s="102" t="s">
        <v>157</v>
      </c>
      <c r="B79" s="103" t="s">
        <v>158</v>
      </c>
      <c r="C79" s="104">
        <v>4500</v>
      </c>
      <c r="D79" s="104">
        <v>1300</v>
      </c>
      <c r="E79" s="104">
        <f t="shared" si="2"/>
        <v>3200</v>
      </c>
      <c r="F79" s="77">
        <f t="shared" si="1"/>
        <v>28.888888888888886</v>
      </c>
    </row>
    <row r="80" spans="1:6" x14ac:dyDescent="0.2">
      <c r="A80" s="102" t="s">
        <v>161</v>
      </c>
      <c r="B80" s="103" t="s">
        <v>162</v>
      </c>
      <c r="C80" s="104">
        <v>0</v>
      </c>
      <c r="D80" s="104">
        <v>0</v>
      </c>
      <c r="E80" s="104">
        <f t="shared" si="2"/>
        <v>0</v>
      </c>
      <c r="F80" s="77" t="s">
        <v>31</v>
      </c>
    </row>
    <row r="81" spans="1:6" x14ac:dyDescent="0.2">
      <c r="A81" s="102" t="s">
        <v>165</v>
      </c>
      <c r="B81" s="103" t="s">
        <v>166</v>
      </c>
      <c r="C81" s="104">
        <v>3200</v>
      </c>
      <c r="D81" s="104">
        <v>0</v>
      </c>
      <c r="E81" s="104">
        <f t="shared" si="2"/>
        <v>3200</v>
      </c>
      <c r="F81" s="77">
        <f t="shared" si="1"/>
        <v>0</v>
      </c>
    </row>
    <row r="82" spans="1:6" x14ac:dyDescent="0.2">
      <c r="A82" s="102" t="s">
        <v>169</v>
      </c>
      <c r="B82" s="103" t="s">
        <v>170</v>
      </c>
      <c r="C82" s="104">
        <v>1300</v>
      </c>
      <c r="D82" s="104">
        <v>1300</v>
      </c>
      <c r="E82" s="104">
        <f t="shared" si="2"/>
        <v>0</v>
      </c>
      <c r="F82" s="77">
        <f t="shared" si="1"/>
        <v>100</v>
      </c>
    </row>
    <row r="83" spans="1:6" x14ac:dyDescent="0.2">
      <c r="A83" s="102" t="s">
        <v>173</v>
      </c>
      <c r="B83" s="103" t="s">
        <v>174</v>
      </c>
      <c r="C83" s="104">
        <v>0</v>
      </c>
      <c r="D83" s="104">
        <v>0</v>
      </c>
      <c r="E83" s="104">
        <f t="shared" si="2"/>
        <v>0</v>
      </c>
      <c r="F83" s="77" t="s">
        <v>31</v>
      </c>
    </row>
    <row r="84" spans="1:6" x14ac:dyDescent="0.2">
      <c r="A84" s="90" t="s">
        <v>224</v>
      </c>
      <c r="B84" s="91" t="s">
        <v>185</v>
      </c>
      <c r="C84" s="92">
        <v>49000</v>
      </c>
      <c r="D84" s="92">
        <v>15222.94</v>
      </c>
      <c r="E84" s="92">
        <f t="shared" si="2"/>
        <v>33777.06</v>
      </c>
      <c r="F84" s="105">
        <f t="shared" si="1"/>
        <v>31.067224489795919</v>
      </c>
    </row>
    <row r="85" spans="1:6" x14ac:dyDescent="0.2">
      <c r="A85" s="93" t="s">
        <v>184</v>
      </c>
      <c r="B85" s="94" t="s">
        <v>185</v>
      </c>
      <c r="C85" s="95">
        <v>49000</v>
      </c>
      <c r="D85" s="95">
        <v>15222.94</v>
      </c>
      <c r="E85" s="95">
        <f t="shared" si="2"/>
        <v>33777.06</v>
      </c>
      <c r="F85" s="106">
        <f t="shared" si="1"/>
        <v>31.067224489795919</v>
      </c>
    </row>
    <row r="86" spans="1:6" x14ac:dyDescent="0.2">
      <c r="A86" s="96" t="s">
        <v>222</v>
      </c>
      <c r="B86" s="97" t="s">
        <v>223</v>
      </c>
      <c r="C86" s="98">
        <v>49000</v>
      </c>
      <c r="D86" s="98">
        <v>15222.94</v>
      </c>
      <c r="E86" s="98">
        <f t="shared" si="2"/>
        <v>33777.06</v>
      </c>
      <c r="F86" s="107">
        <f t="shared" si="1"/>
        <v>31.067224489795919</v>
      </c>
    </row>
    <row r="87" spans="1:6" ht="22.5" x14ac:dyDescent="0.2">
      <c r="A87" s="99" t="s">
        <v>199</v>
      </c>
      <c r="B87" s="100" t="s">
        <v>200</v>
      </c>
      <c r="C87" s="101">
        <v>40700</v>
      </c>
      <c r="D87" s="101">
        <v>11779.94</v>
      </c>
      <c r="E87" s="101">
        <f t="shared" si="2"/>
        <v>28920.059999999998</v>
      </c>
      <c r="F87" s="108">
        <f t="shared" ref="F87:F164" si="5">D87/C87*100</f>
        <v>28.943341523341527</v>
      </c>
    </row>
    <row r="88" spans="1:6" s="121" customFormat="1" x14ac:dyDescent="0.2">
      <c r="A88" s="144">
        <v>31</v>
      </c>
      <c r="B88" s="145" t="s">
        <v>55</v>
      </c>
      <c r="C88" s="150">
        <v>2000</v>
      </c>
      <c r="D88" s="104">
        <v>0</v>
      </c>
      <c r="E88" s="104">
        <f t="shared" si="2"/>
        <v>2000</v>
      </c>
      <c r="F88" s="77">
        <f t="shared" si="5"/>
        <v>0</v>
      </c>
    </row>
    <row r="89" spans="1:6" s="121" customFormat="1" x14ac:dyDescent="0.2">
      <c r="A89" s="144">
        <v>3121</v>
      </c>
      <c r="B89" s="145" t="s">
        <v>65</v>
      </c>
      <c r="C89" s="150">
        <v>2000</v>
      </c>
      <c r="D89" s="104">
        <v>0</v>
      </c>
      <c r="E89" s="104">
        <f t="shared" si="2"/>
        <v>2000</v>
      </c>
      <c r="F89" s="77">
        <f t="shared" si="5"/>
        <v>0</v>
      </c>
    </row>
    <row r="90" spans="1:6" x14ac:dyDescent="0.2">
      <c r="A90" s="102" t="s">
        <v>71</v>
      </c>
      <c r="B90" s="103" t="s">
        <v>72</v>
      </c>
      <c r="C90" s="104">
        <v>38700</v>
      </c>
      <c r="D90" s="104">
        <v>11779.94</v>
      </c>
      <c r="E90" s="104">
        <f t="shared" si="2"/>
        <v>26920.059999999998</v>
      </c>
      <c r="F90" s="77">
        <f t="shared" si="5"/>
        <v>30.439121447028427</v>
      </c>
    </row>
    <row r="91" spans="1:6" x14ac:dyDescent="0.2">
      <c r="A91" s="102" t="s">
        <v>75</v>
      </c>
      <c r="B91" s="103" t="s">
        <v>76</v>
      </c>
      <c r="C91" s="104">
        <v>2000</v>
      </c>
      <c r="D91" s="104">
        <v>1961.57</v>
      </c>
      <c r="E91" s="104">
        <f t="shared" si="2"/>
        <v>38.430000000000064</v>
      </c>
      <c r="F91" s="77">
        <f t="shared" si="5"/>
        <v>98.078500000000005</v>
      </c>
    </row>
    <row r="92" spans="1:6" x14ac:dyDescent="0.2">
      <c r="A92" s="102" t="s">
        <v>79</v>
      </c>
      <c r="B92" s="103" t="s">
        <v>80</v>
      </c>
      <c r="C92" s="104">
        <v>500</v>
      </c>
      <c r="D92" s="104">
        <v>0</v>
      </c>
      <c r="E92" s="104">
        <f t="shared" si="2"/>
        <v>500</v>
      </c>
      <c r="F92" s="77">
        <f t="shared" si="5"/>
        <v>0</v>
      </c>
    </row>
    <row r="93" spans="1:6" x14ac:dyDescent="0.2">
      <c r="A93" s="102" t="s">
        <v>85</v>
      </c>
      <c r="B93" s="103" t="s">
        <v>86</v>
      </c>
      <c r="C93" s="104">
        <v>8000</v>
      </c>
      <c r="D93" s="104">
        <v>7420.79</v>
      </c>
      <c r="E93" s="104">
        <f t="shared" si="2"/>
        <v>579.21</v>
      </c>
      <c r="F93" s="77">
        <f t="shared" si="5"/>
        <v>92.759875000000008</v>
      </c>
    </row>
    <row r="94" spans="1:6" x14ac:dyDescent="0.2">
      <c r="A94" s="102" t="s">
        <v>87</v>
      </c>
      <c r="B94" s="103" t="s">
        <v>88</v>
      </c>
      <c r="C94" s="104">
        <v>1500</v>
      </c>
      <c r="D94" s="104">
        <v>0</v>
      </c>
      <c r="E94" s="104">
        <f t="shared" si="2"/>
        <v>1500</v>
      </c>
      <c r="F94" s="77">
        <f t="shared" si="5"/>
        <v>0</v>
      </c>
    </row>
    <row r="95" spans="1:6" s="121" customFormat="1" x14ac:dyDescent="0.2">
      <c r="A95" s="102">
        <v>3223</v>
      </c>
      <c r="B95" s="103" t="s">
        <v>90</v>
      </c>
      <c r="C95" s="104">
        <v>1000</v>
      </c>
      <c r="D95" s="104">
        <v>0</v>
      </c>
      <c r="E95" s="104">
        <f t="shared" si="2"/>
        <v>1000</v>
      </c>
      <c r="F95" s="77">
        <f t="shared" si="5"/>
        <v>0</v>
      </c>
    </row>
    <row r="96" spans="1:6" s="121" customFormat="1" x14ac:dyDescent="0.2">
      <c r="A96" s="102">
        <v>3224</v>
      </c>
      <c r="B96" s="103" t="s">
        <v>92</v>
      </c>
      <c r="C96" s="104">
        <v>500</v>
      </c>
      <c r="D96" s="104">
        <v>0</v>
      </c>
      <c r="E96" s="104">
        <f t="shared" si="2"/>
        <v>500</v>
      </c>
      <c r="F96" s="77">
        <f t="shared" si="5"/>
        <v>0</v>
      </c>
    </row>
    <row r="97" spans="1:6" x14ac:dyDescent="0.2">
      <c r="A97" s="102" t="s">
        <v>93</v>
      </c>
      <c r="B97" s="103" t="s">
        <v>94</v>
      </c>
      <c r="C97" s="104">
        <v>500</v>
      </c>
      <c r="D97" s="104">
        <v>0</v>
      </c>
      <c r="E97" s="104">
        <f t="shared" si="2"/>
        <v>500</v>
      </c>
      <c r="F97" s="77">
        <f t="shared" si="5"/>
        <v>0</v>
      </c>
    </row>
    <row r="98" spans="1:6" s="121" customFormat="1" x14ac:dyDescent="0.2">
      <c r="A98" s="102">
        <v>3227</v>
      </c>
      <c r="B98" s="103" t="s">
        <v>96</v>
      </c>
      <c r="C98" s="104">
        <v>500</v>
      </c>
      <c r="D98" s="104">
        <v>0</v>
      </c>
      <c r="E98" s="104">
        <f t="shared" ref="E98:E112" si="6">C98-D98</f>
        <v>500</v>
      </c>
      <c r="F98" s="77">
        <f t="shared" si="5"/>
        <v>0</v>
      </c>
    </row>
    <row r="99" spans="1:6" x14ac:dyDescent="0.2">
      <c r="A99" s="102" t="s">
        <v>99</v>
      </c>
      <c r="B99" s="103" t="s">
        <v>100</v>
      </c>
      <c r="C99" s="104">
        <v>1000</v>
      </c>
      <c r="D99" s="104">
        <v>0</v>
      </c>
      <c r="E99" s="104">
        <f t="shared" si="6"/>
        <v>1000</v>
      </c>
      <c r="F99" s="77">
        <f t="shared" si="5"/>
        <v>0</v>
      </c>
    </row>
    <row r="100" spans="1:6" s="121" customFormat="1" x14ac:dyDescent="0.2">
      <c r="A100" s="102">
        <v>3232</v>
      </c>
      <c r="B100" s="103" t="s">
        <v>102</v>
      </c>
      <c r="C100" s="104">
        <v>5000</v>
      </c>
      <c r="D100" s="104">
        <v>0</v>
      </c>
      <c r="E100" s="104">
        <f t="shared" si="6"/>
        <v>5000</v>
      </c>
      <c r="F100" s="77">
        <f t="shared" si="5"/>
        <v>0</v>
      </c>
    </row>
    <row r="101" spans="1:6" s="121" customFormat="1" x14ac:dyDescent="0.2">
      <c r="A101" s="102">
        <v>3233</v>
      </c>
      <c r="B101" s="103" t="s">
        <v>104</v>
      </c>
      <c r="C101" s="104">
        <v>200</v>
      </c>
      <c r="D101" s="104">
        <v>0</v>
      </c>
      <c r="E101" s="104">
        <f t="shared" si="6"/>
        <v>200</v>
      </c>
      <c r="F101" s="77">
        <f t="shared" si="5"/>
        <v>0</v>
      </c>
    </row>
    <row r="102" spans="1:6" s="121" customFormat="1" x14ac:dyDescent="0.2">
      <c r="A102" s="102">
        <v>3234</v>
      </c>
      <c r="B102" s="103" t="s">
        <v>106</v>
      </c>
      <c r="C102" s="104">
        <v>3000</v>
      </c>
      <c r="D102" s="104">
        <v>1977.58</v>
      </c>
      <c r="E102" s="104">
        <f t="shared" si="6"/>
        <v>1022.4200000000001</v>
      </c>
      <c r="F102" s="77">
        <f t="shared" si="5"/>
        <v>65.919333333333327</v>
      </c>
    </row>
    <row r="103" spans="1:6" s="121" customFormat="1" x14ac:dyDescent="0.2">
      <c r="A103" s="102">
        <v>3236</v>
      </c>
      <c r="B103" s="103" t="s">
        <v>110</v>
      </c>
      <c r="C103" s="104">
        <v>0</v>
      </c>
      <c r="D103" s="104">
        <v>0</v>
      </c>
      <c r="E103" s="104">
        <f t="shared" si="6"/>
        <v>0</v>
      </c>
      <c r="F103" s="77" t="e">
        <f t="shared" si="5"/>
        <v>#DIV/0!</v>
      </c>
    </row>
    <row r="104" spans="1:6" x14ac:dyDescent="0.2">
      <c r="A104" s="102" t="s">
        <v>111</v>
      </c>
      <c r="B104" s="103" t="s">
        <v>112</v>
      </c>
      <c r="C104" s="104">
        <v>2000</v>
      </c>
      <c r="D104" s="104">
        <v>0</v>
      </c>
      <c r="E104" s="104">
        <f t="shared" si="6"/>
        <v>2000</v>
      </c>
      <c r="F104" s="77">
        <f t="shared" si="5"/>
        <v>0</v>
      </c>
    </row>
    <row r="105" spans="1:6" x14ac:dyDescent="0.2">
      <c r="A105" s="102" t="s">
        <v>113</v>
      </c>
      <c r="B105" s="103" t="s">
        <v>114</v>
      </c>
      <c r="C105" s="104">
        <v>1500</v>
      </c>
      <c r="D105" s="104">
        <v>0</v>
      </c>
      <c r="E105" s="104">
        <f t="shared" si="6"/>
        <v>1500</v>
      </c>
      <c r="F105" s="77">
        <f t="shared" si="5"/>
        <v>0</v>
      </c>
    </row>
    <row r="106" spans="1:6" s="121" customFormat="1" x14ac:dyDescent="0.2">
      <c r="A106" s="102">
        <v>3239</v>
      </c>
      <c r="B106" s="103" t="s">
        <v>116</v>
      </c>
      <c r="C106" s="104">
        <v>500</v>
      </c>
      <c r="D106" s="104">
        <v>0</v>
      </c>
      <c r="E106" s="104">
        <f t="shared" si="6"/>
        <v>500</v>
      </c>
      <c r="F106" s="77">
        <f t="shared" si="5"/>
        <v>0</v>
      </c>
    </row>
    <row r="107" spans="1:6" x14ac:dyDescent="0.2">
      <c r="A107" s="102" t="s">
        <v>119</v>
      </c>
      <c r="B107" s="103" t="s">
        <v>120</v>
      </c>
      <c r="C107" s="104">
        <v>0</v>
      </c>
      <c r="D107" s="104">
        <v>0</v>
      </c>
      <c r="E107" s="104">
        <f t="shared" si="6"/>
        <v>0</v>
      </c>
      <c r="F107" s="77" t="e">
        <f t="shared" si="5"/>
        <v>#DIV/0!</v>
      </c>
    </row>
    <row r="108" spans="1:6" s="121" customFormat="1" x14ac:dyDescent="0.2">
      <c r="A108" s="102">
        <v>3293</v>
      </c>
      <c r="B108" s="103" t="s">
        <v>124</v>
      </c>
      <c r="C108" s="104">
        <v>1500</v>
      </c>
      <c r="D108" s="104">
        <v>420</v>
      </c>
      <c r="E108" s="104">
        <f t="shared" si="6"/>
        <v>1080</v>
      </c>
      <c r="F108" s="77">
        <f t="shared" si="5"/>
        <v>28.000000000000004</v>
      </c>
    </row>
    <row r="109" spans="1:6" x14ac:dyDescent="0.2">
      <c r="A109" s="102" t="s">
        <v>127</v>
      </c>
      <c r="B109" s="103" t="s">
        <v>128</v>
      </c>
      <c r="C109" s="104">
        <v>0</v>
      </c>
      <c r="D109" s="104">
        <v>0</v>
      </c>
      <c r="E109" s="104">
        <f t="shared" si="6"/>
        <v>0</v>
      </c>
      <c r="F109" s="77" t="e">
        <f t="shared" si="5"/>
        <v>#DIV/0!</v>
      </c>
    </row>
    <row r="110" spans="1:6" x14ac:dyDescent="0.2">
      <c r="A110" s="102" t="s">
        <v>131</v>
      </c>
      <c r="B110" s="103" t="s">
        <v>118</v>
      </c>
      <c r="C110" s="104">
        <v>500</v>
      </c>
      <c r="D110" s="104">
        <v>0</v>
      </c>
      <c r="E110" s="104">
        <f t="shared" si="6"/>
        <v>500</v>
      </c>
      <c r="F110" s="77">
        <f t="shared" si="5"/>
        <v>0</v>
      </c>
    </row>
    <row r="111" spans="1:6" x14ac:dyDescent="0.2">
      <c r="A111" s="102" t="s">
        <v>144</v>
      </c>
      <c r="B111" s="103" t="s">
        <v>145</v>
      </c>
      <c r="C111" s="104">
        <v>0</v>
      </c>
      <c r="D111" s="104">
        <v>0</v>
      </c>
      <c r="E111" s="104">
        <f t="shared" si="6"/>
        <v>0</v>
      </c>
      <c r="F111" s="77" t="e">
        <f t="shared" si="5"/>
        <v>#DIV/0!</v>
      </c>
    </row>
    <row r="112" spans="1:6" x14ac:dyDescent="0.2">
      <c r="A112" s="102" t="s">
        <v>147</v>
      </c>
      <c r="B112" s="103" t="s">
        <v>148</v>
      </c>
      <c r="C112" s="104">
        <v>0</v>
      </c>
      <c r="D112" s="104">
        <v>0</v>
      </c>
      <c r="E112" s="104">
        <f t="shared" si="6"/>
        <v>0</v>
      </c>
      <c r="F112" s="77" t="e">
        <f t="shared" si="5"/>
        <v>#DIV/0!</v>
      </c>
    </row>
    <row r="113" spans="1:6" ht="22.5" x14ac:dyDescent="0.2">
      <c r="A113" s="99" t="s">
        <v>201</v>
      </c>
      <c r="B113" s="100" t="s">
        <v>202</v>
      </c>
      <c r="C113" s="101">
        <v>8300</v>
      </c>
      <c r="D113" s="101">
        <v>3443</v>
      </c>
      <c r="E113" s="101">
        <f t="shared" ref="E113:E171" si="7">C113-D113</f>
        <v>4857</v>
      </c>
      <c r="F113" s="108">
        <f t="shared" si="5"/>
        <v>41.481927710843372</v>
      </c>
    </row>
    <row r="114" spans="1:6" x14ac:dyDescent="0.2">
      <c r="A114" s="102" t="s">
        <v>157</v>
      </c>
      <c r="B114" s="103" t="s">
        <v>158</v>
      </c>
      <c r="C114" s="104">
        <v>8300</v>
      </c>
      <c r="D114" s="104">
        <v>3443</v>
      </c>
      <c r="E114" s="104">
        <f t="shared" si="7"/>
        <v>4857</v>
      </c>
      <c r="F114" s="77">
        <f t="shared" si="5"/>
        <v>41.481927710843372</v>
      </c>
    </row>
    <row r="115" spans="1:6" x14ac:dyDescent="0.2">
      <c r="A115" s="102" t="s">
        <v>165</v>
      </c>
      <c r="B115" s="103" t="s">
        <v>166</v>
      </c>
      <c r="C115" s="104">
        <v>3000</v>
      </c>
      <c r="D115" s="104"/>
      <c r="E115" s="104">
        <f t="shared" si="7"/>
        <v>3000</v>
      </c>
      <c r="F115" s="77">
        <f t="shared" si="5"/>
        <v>0</v>
      </c>
    </row>
    <row r="116" spans="1:6" s="121" customFormat="1" x14ac:dyDescent="0.2">
      <c r="A116" s="102">
        <v>4222</v>
      </c>
      <c r="B116" s="103" t="s">
        <v>168</v>
      </c>
      <c r="C116" s="104">
        <v>500</v>
      </c>
      <c r="D116" s="104"/>
      <c r="E116" s="104">
        <f t="shared" si="7"/>
        <v>500</v>
      </c>
      <c r="F116" s="77">
        <f t="shared" si="5"/>
        <v>0</v>
      </c>
    </row>
    <row r="117" spans="1:6" s="121" customFormat="1" x14ac:dyDescent="0.2">
      <c r="A117" s="102">
        <v>4226</v>
      </c>
      <c r="B117" s="103" t="s">
        <v>267</v>
      </c>
      <c r="C117" s="104">
        <v>500</v>
      </c>
      <c r="D117" s="104"/>
      <c r="E117" s="104">
        <f t="shared" si="7"/>
        <v>500</v>
      </c>
      <c r="F117" s="77">
        <f t="shared" si="5"/>
        <v>0</v>
      </c>
    </row>
    <row r="118" spans="1:6" x14ac:dyDescent="0.2">
      <c r="A118" s="102" t="s">
        <v>169</v>
      </c>
      <c r="B118" s="103" t="s">
        <v>170</v>
      </c>
      <c r="C118" s="124">
        <v>4000</v>
      </c>
      <c r="D118" s="104">
        <v>3443</v>
      </c>
      <c r="E118" s="104">
        <f t="shared" si="7"/>
        <v>557</v>
      </c>
      <c r="F118" s="77">
        <f t="shared" si="5"/>
        <v>86.075000000000003</v>
      </c>
    </row>
    <row r="119" spans="1:6" s="121" customFormat="1" x14ac:dyDescent="0.2">
      <c r="A119" s="102">
        <v>4241</v>
      </c>
      <c r="B119" s="103" t="s">
        <v>174</v>
      </c>
      <c r="C119" s="124">
        <v>300</v>
      </c>
      <c r="D119" s="104">
        <v>0</v>
      </c>
      <c r="E119" s="104">
        <f t="shared" si="7"/>
        <v>300</v>
      </c>
      <c r="F119" s="77">
        <f t="shared" si="5"/>
        <v>0</v>
      </c>
    </row>
    <row r="120" spans="1:6" x14ac:dyDescent="0.2">
      <c r="A120" s="90" t="s">
        <v>225</v>
      </c>
      <c r="B120" s="91" t="s">
        <v>226</v>
      </c>
      <c r="C120" s="92">
        <v>118000</v>
      </c>
      <c r="D120" s="92">
        <v>85418.1</v>
      </c>
      <c r="E120" s="92">
        <f t="shared" si="7"/>
        <v>32581.899999999994</v>
      </c>
      <c r="F120" s="105">
        <f t="shared" si="5"/>
        <v>72.388220338983061</v>
      </c>
    </row>
    <row r="121" spans="1:6" x14ac:dyDescent="0.2">
      <c r="A121" s="93" t="s">
        <v>186</v>
      </c>
      <c r="B121" s="94" t="s">
        <v>187</v>
      </c>
      <c r="C121" s="95">
        <v>118000</v>
      </c>
      <c r="D121" s="95">
        <v>85418.1</v>
      </c>
      <c r="E121" s="95">
        <f t="shared" si="7"/>
        <v>32581.899999999994</v>
      </c>
      <c r="F121" s="106">
        <f t="shared" si="5"/>
        <v>72.388220338983061</v>
      </c>
    </row>
    <row r="122" spans="1:6" x14ac:dyDescent="0.2">
      <c r="A122" s="96" t="s">
        <v>222</v>
      </c>
      <c r="B122" s="97" t="s">
        <v>223</v>
      </c>
      <c r="C122" s="98">
        <v>118000</v>
      </c>
      <c r="D122" s="98">
        <v>85418.1</v>
      </c>
      <c r="E122" s="98">
        <f t="shared" si="7"/>
        <v>32581.899999999994</v>
      </c>
      <c r="F122" s="107">
        <f t="shared" si="5"/>
        <v>72.388220338983061</v>
      </c>
    </row>
    <row r="123" spans="1:6" ht="22.5" x14ac:dyDescent="0.2">
      <c r="A123" s="99" t="s">
        <v>199</v>
      </c>
      <c r="B123" s="100" t="s">
        <v>200</v>
      </c>
      <c r="C123" s="101">
        <v>107600</v>
      </c>
      <c r="D123" s="101">
        <v>84020.1</v>
      </c>
      <c r="E123" s="101">
        <f t="shared" si="7"/>
        <v>23579.899999999994</v>
      </c>
      <c r="F123" s="108">
        <f t="shared" si="5"/>
        <v>78.085594795539038</v>
      </c>
    </row>
    <row r="124" spans="1:6" x14ac:dyDescent="0.2">
      <c r="A124" s="102" t="s">
        <v>54</v>
      </c>
      <c r="B124" s="103" t="s">
        <v>55</v>
      </c>
      <c r="C124" s="104">
        <v>0</v>
      </c>
      <c r="D124" s="104">
        <v>0</v>
      </c>
      <c r="E124" s="104">
        <f t="shared" si="7"/>
        <v>0</v>
      </c>
      <c r="F124" s="77" t="e">
        <f t="shared" si="5"/>
        <v>#DIV/0!</v>
      </c>
    </row>
    <row r="125" spans="1:6" x14ac:dyDescent="0.2">
      <c r="A125" s="102" t="s">
        <v>66</v>
      </c>
      <c r="B125" s="103" t="s">
        <v>65</v>
      </c>
      <c r="C125" s="104">
        <v>0</v>
      </c>
      <c r="D125" s="104">
        <v>0</v>
      </c>
      <c r="E125" s="104">
        <f t="shared" si="7"/>
        <v>0</v>
      </c>
      <c r="F125" s="77" t="e">
        <f t="shared" si="5"/>
        <v>#DIV/0!</v>
      </c>
    </row>
    <row r="126" spans="1:6" x14ac:dyDescent="0.2">
      <c r="A126" s="102" t="s">
        <v>71</v>
      </c>
      <c r="B126" s="103" t="s">
        <v>72</v>
      </c>
      <c r="C126" s="104">
        <v>106600</v>
      </c>
      <c r="D126" s="104">
        <v>83317.16</v>
      </c>
      <c r="E126" s="104">
        <f t="shared" si="7"/>
        <v>23282.839999999997</v>
      </c>
      <c r="F126" s="77">
        <f t="shared" si="5"/>
        <v>78.15868667917448</v>
      </c>
    </row>
    <row r="127" spans="1:6" x14ac:dyDescent="0.2">
      <c r="A127" s="102" t="s">
        <v>75</v>
      </c>
      <c r="B127" s="103" t="s">
        <v>76</v>
      </c>
      <c r="C127" s="104">
        <v>7000</v>
      </c>
      <c r="D127" s="104">
        <v>7155.81</v>
      </c>
      <c r="E127" s="104">
        <f t="shared" si="7"/>
        <v>-155.8100000000004</v>
      </c>
      <c r="F127" s="77">
        <f t="shared" si="5"/>
        <v>102.22585714285715</v>
      </c>
    </row>
    <row r="128" spans="1:6" x14ac:dyDescent="0.2">
      <c r="A128" s="102" t="s">
        <v>79</v>
      </c>
      <c r="B128" s="103" t="s">
        <v>80</v>
      </c>
      <c r="C128" s="104">
        <v>1000</v>
      </c>
      <c r="D128" s="104">
        <v>910</v>
      </c>
      <c r="E128" s="104">
        <f t="shared" si="7"/>
        <v>90</v>
      </c>
      <c r="F128" s="77">
        <f t="shared" si="5"/>
        <v>91</v>
      </c>
    </row>
    <row r="129" spans="1:6" x14ac:dyDescent="0.2">
      <c r="A129" s="102" t="s">
        <v>81</v>
      </c>
      <c r="B129" s="103" t="s">
        <v>82</v>
      </c>
      <c r="C129" s="104">
        <v>0</v>
      </c>
      <c r="D129" s="104">
        <v>0</v>
      </c>
      <c r="E129" s="104">
        <f t="shared" si="7"/>
        <v>0</v>
      </c>
      <c r="F129" s="77" t="e">
        <f t="shared" si="5"/>
        <v>#DIV/0!</v>
      </c>
    </row>
    <row r="130" spans="1:6" x14ac:dyDescent="0.2">
      <c r="A130" s="102" t="s">
        <v>85</v>
      </c>
      <c r="B130" s="103" t="s">
        <v>86</v>
      </c>
      <c r="C130" s="104">
        <v>9000</v>
      </c>
      <c r="D130" s="104">
        <v>8578.41</v>
      </c>
      <c r="E130" s="104">
        <f t="shared" si="7"/>
        <v>421.59000000000015</v>
      </c>
      <c r="F130" s="77">
        <f t="shared" si="5"/>
        <v>95.315666666666658</v>
      </c>
    </row>
    <row r="131" spans="1:6" x14ac:dyDescent="0.2">
      <c r="A131" s="102" t="s">
        <v>87</v>
      </c>
      <c r="B131" s="103" t="s">
        <v>88</v>
      </c>
      <c r="C131" s="104">
        <v>1600</v>
      </c>
      <c r="D131" s="104">
        <v>1558.16</v>
      </c>
      <c r="E131" s="104">
        <f t="shared" si="7"/>
        <v>41.839999999999918</v>
      </c>
      <c r="F131" s="77">
        <f t="shared" si="5"/>
        <v>97.385000000000005</v>
      </c>
    </row>
    <row r="132" spans="1:6" x14ac:dyDescent="0.2">
      <c r="A132" s="102" t="s">
        <v>89</v>
      </c>
      <c r="B132" s="103" t="s">
        <v>90</v>
      </c>
      <c r="C132" s="104">
        <v>20000</v>
      </c>
      <c r="D132" s="104">
        <v>19751.63</v>
      </c>
      <c r="E132" s="104">
        <f t="shared" si="7"/>
        <v>248.36999999999898</v>
      </c>
      <c r="F132" s="77">
        <f t="shared" si="5"/>
        <v>98.758150000000001</v>
      </c>
    </row>
    <row r="133" spans="1:6" x14ac:dyDescent="0.2">
      <c r="A133" s="102" t="s">
        <v>91</v>
      </c>
      <c r="B133" s="103" t="s">
        <v>92</v>
      </c>
      <c r="C133" s="104">
        <v>300</v>
      </c>
      <c r="D133" s="104">
        <v>266.85000000000002</v>
      </c>
      <c r="E133" s="104">
        <f t="shared" si="7"/>
        <v>33.149999999999977</v>
      </c>
      <c r="F133" s="77">
        <f t="shared" si="5"/>
        <v>88.95</v>
      </c>
    </row>
    <row r="134" spans="1:6" x14ac:dyDescent="0.2">
      <c r="A134" s="102" t="s">
        <v>93</v>
      </c>
      <c r="B134" s="103" t="s">
        <v>94</v>
      </c>
      <c r="C134" s="104">
        <v>4000</v>
      </c>
      <c r="D134" s="104">
        <v>668.2</v>
      </c>
      <c r="E134" s="104">
        <f t="shared" si="7"/>
        <v>3331.8</v>
      </c>
      <c r="F134" s="77">
        <f t="shared" si="5"/>
        <v>16.705000000000002</v>
      </c>
    </row>
    <row r="135" spans="1:6" x14ac:dyDescent="0.2">
      <c r="A135" s="102" t="s">
        <v>95</v>
      </c>
      <c r="B135" s="103" t="s">
        <v>96</v>
      </c>
      <c r="C135" s="104">
        <v>3000</v>
      </c>
      <c r="D135" s="104">
        <v>385.5</v>
      </c>
      <c r="E135" s="104">
        <f t="shared" si="7"/>
        <v>2614.5</v>
      </c>
      <c r="F135" s="77">
        <f t="shared" si="5"/>
        <v>12.85</v>
      </c>
    </row>
    <row r="136" spans="1:6" x14ac:dyDescent="0.2">
      <c r="A136" s="102" t="s">
        <v>99</v>
      </c>
      <c r="B136" s="103" t="s">
        <v>100</v>
      </c>
      <c r="C136" s="104">
        <v>6000</v>
      </c>
      <c r="D136" s="104">
        <v>3276.2</v>
      </c>
      <c r="E136" s="104">
        <f t="shared" si="7"/>
        <v>2723.8</v>
      </c>
      <c r="F136" s="77">
        <f t="shared" si="5"/>
        <v>54.603333333333325</v>
      </c>
    </row>
    <row r="137" spans="1:6" x14ac:dyDescent="0.2">
      <c r="A137" s="102" t="s">
        <v>101</v>
      </c>
      <c r="B137" s="103" t="s">
        <v>102</v>
      </c>
      <c r="C137" s="104">
        <v>26000</v>
      </c>
      <c r="D137" s="104">
        <v>19268.259999999998</v>
      </c>
      <c r="E137" s="104">
        <f t="shared" si="7"/>
        <v>6731.7400000000016</v>
      </c>
      <c r="F137" s="77">
        <f t="shared" si="5"/>
        <v>74.108692307692309</v>
      </c>
    </row>
    <row r="138" spans="1:6" x14ac:dyDescent="0.2">
      <c r="A138" s="102" t="s">
        <v>103</v>
      </c>
      <c r="B138" s="103" t="s">
        <v>104</v>
      </c>
      <c r="C138" s="104">
        <v>3000</v>
      </c>
      <c r="D138" s="104">
        <v>173</v>
      </c>
      <c r="E138" s="104">
        <f t="shared" si="7"/>
        <v>2827</v>
      </c>
      <c r="F138" s="77">
        <f t="shared" si="5"/>
        <v>5.7666666666666666</v>
      </c>
    </row>
    <row r="139" spans="1:6" x14ac:dyDescent="0.2">
      <c r="A139" s="102" t="s">
        <v>105</v>
      </c>
      <c r="B139" s="103" t="s">
        <v>106</v>
      </c>
      <c r="C139" s="104">
        <v>5000</v>
      </c>
      <c r="D139" s="104">
        <v>6621.07</v>
      </c>
      <c r="E139" s="104">
        <f t="shared" si="7"/>
        <v>-1621.0699999999997</v>
      </c>
      <c r="F139" s="77">
        <f t="shared" si="5"/>
        <v>132.42140000000001</v>
      </c>
    </row>
    <row r="140" spans="1:6" x14ac:dyDescent="0.2">
      <c r="A140" s="102" t="s">
        <v>107</v>
      </c>
      <c r="B140" s="103" t="s">
        <v>108</v>
      </c>
      <c r="C140" s="104">
        <v>2500</v>
      </c>
      <c r="D140" s="104">
        <v>967.86</v>
      </c>
      <c r="E140" s="104">
        <f t="shared" si="7"/>
        <v>1532.1399999999999</v>
      </c>
      <c r="F140" s="77">
        <f t="shared" si="5"/>
        <v>38.714399999999998</v>
      </c>
    </row>
    <row r="141" spans="1:6" x14ac:dyDescent="0.2">
      <c r="A141" s="102" t="s">
        <v>109</v>
      </c>
      <c r="B141" s="103" t="s">
        <v>110</v>
      </c>
      <c r="C141" s="104">
        <v>1000</v>
      </c>
      <c r="D141" s="104">
        <v>698.33</v>
      </c>
      <c r="E141" s="104">
        <f t="shared" si="7"/>
        <v>301.66999999999996</v>
      </c>
      <c r="F141" s="77">
        <f t="shared" si="5"/>
        <v>69.832999999999998</v>
      </c>
    </row>
    <row r="142" spans="1:6" x14ac:dyDescent="0.2">
      <c r="A142" s="102" t="s">
        <v>111</v>
      </c>
      <c r="B142" s="103" t="s">
        <v>112</v>
      </c>
      <c r="C142" s="104">
        <v>7000</v>
      </c>
      <c r="D142" s="104">
        <v>4514.88</v>
      </c>
      <c r="E142" s="104">
        <f t="shared" si="7"/>
        <v>2485.12</v>
      </c>
      <c r="F142" s="77">
        <f t="shared" si="5"/>
        <v>64.498285714285714</v>
      </c>
    </row>
    <row r="143" spans="1:6" x14ac:dyDescent="0.2">
      <c r="A143" s="102" t="s">
        <v>113</v>
      </c>
      <c r="B143" s="103" t="s">
        <v>114</v>
      </c>
      <c r="C143" s="104">
        <v>7000</v>
      </c>
      <c r="D143" s="104">
        <v>4879.5</v>
      </c>
      <c r="E143" s="104">
        <f t="shared" si="7"/>
        <v>2120.5</v>
      </c>
      <c r="F143" s="77">
        <f t="shared" si="5"/>
        <v>69.707142857142856</v>
      </c>
    </row>
    <row r="144" spans="1:6" x14ac:dyDescent="0.2">
      <c r="A144" s="102" t="s">
        <v>115</v>
      </c>
      <c r="B144" s="103" t="s">
        <v>116</v>
      </c>
      <c r="C144" s="104">
        <v>1200</v>
      </c>
      <c r="D144" s="104">
        <v>1183.05</v>
      </c>
      <c r="E144" s="104">
        <f t="shared" si="7"/>
        <v>16.950000000000045</v>
      </c>
      <c r="F144" s="77">
        <f t="shared" si="5"/>
        <v>98.587499999999991</v>
      </c>
    </row>
    <row r="145" spans="1:6" x14ac:dyDescent="0.2">
      <c r="A145" s="102" t="s">
        <v>123</v>
      </c>
      <c r="B145" s="103" t="s">
        <v>124</v>
      </c>
      <c r="C145" s="104">
        <v>300</v>
      </c>
      <c r="D145" s="104">
        <v>67.040000000000006</v>
      </c>
      <c r="E145" s="104">
        <f t="shared" si="7"/>
        <v>232.95999999999998</v>
      </c>
      <c r="F145" s="77">
        <f t="shared" si="5"/>
        <v>22.346666666666668</v>
      </c>
    </row>
    <row r="146" spans="1:6" x14ac:dyDescent="0.2">
      <c r="A146" s="102" t="s">
        <v>125</v>
      </c>
      <c r="B146" s="103" t="s">
        <v>126</v>
      </c>
      <c r="C146" s="104">
        <v>100</v>
      </c>
      <c r="D146" s="104">
        <v>0</v>
      </c>
      <c r="E146" s="104">
        <f t="shared" si="7"/>
        <v>100</v>
      </c>
      <c r="F146" s="77">
        <f t="shared" si="5"/>
        <v>0</v>
      </c>
    </row>
    <row r="147" spans="1:6" x14ac:dyDescent="0.2">
      <c r="A147" s="102" t="s">
        <v>127</v>
      </c>
      <c r="B147" s="103" t="s">
        <v>128</v>
      </c>
      <c r="C147" s="104">
        <v>1300</v>
      </c>
      <c r="D147" s="104">
        <v>166.51</v>
      </c>
      <c r="E147" s="104">
        <f t="shared" si="7"/>
        <v>1133.49</v>
      </c>
      <c r="F147" s="77">
        <f t="shared" si="5"/>
        <v>12.808461538461538</v>
      </c>
    </row>
    <row r="148" spans="1:6" x14ac:dyDescent="0.2">
      <c r="A148" s="102" t="s">
        <v>131</v>
      </c>
      <c r="B148" s="103" t="s">
        <v>118</v>
      </c>
      <c r="C148" s="104">
        <v>200</v>
      </c>
      <c r="D148" s="104">
        <v>2226.9</v>
      </c>
      <c r="E148" s="104">
        <f t="shared" si="7"/>
        <v>-2026.9</v>
      </c>
      <c r="F148" s="77">
        <f t="shared" si="5"/>
        <v>1113.45</v>
      </c>
    </row>
    <row r="149" spans="1:6" x14ac:dyDescent="0.2">
      <c r="A149" s="102" t="s">
        <v>132</v>
      </c>
      <c r="B149" s="103" t="s">
        <v>133</v>
      </c>
      <c r="C149" s="104">
        <v>1000</v>
      </c>
      <c r="D149" s="104">
        <v>702.94</v>
      </c>
      <c r="E149" s="104">
        <f t="shared" si="7"/>
        <v>297.05999999999995</v>
      </c>
      <c r="F149" s="77">
        <f t="shared" si="5"/>
        <v>70.293999999999997</v>
      </c>
    </row>
    <row r="150" spans="1:6" x14ac:dyDescent="0.2">
      <c r="A150" s="102" t="s">
        <v>136</v>
      </c>
      <c r="B150" s="103" t="s">
        <v>137</v>
      </c>
      <c r="C150" s="104">
        <v>1000</v>
      </c>
      <c r="D150" s="104">
        <v>702.94</v>
      </c>
      <c r="E150" s="104">
        <f t="shared" si="7"/>
        <v>297.05999999999995</v>
      </c>
      <c r="F150" s="77">
        <f t="shared" si="5"/>
        <v>70.293999999999997</v>
      </c>
    </row>
    <row r="151" spans="1:6" x14ac:dyDescent="0.2">
      <c r="A151" s="102" t="s">
        <v>138</v>
      </c>
      <c r="B151" s="103" t="s">
        <v>139</v>
      </c>
      <c r="C151" s="104">
        <v>0</v>
      </c>
      <c r="D151" s="104">
        <v>0</v>
      </c>
      <c r="E151" s="104">
        <f t="shared" si="7"/>
        <v>0</v>
      </c>
      <c r="F151" s="77" t="s">
        <v>31</v>
      </c>
    </row>
    <row r="152" spans="1:6" x14ac:dyDescent="0.2">
      <c r="A152" s="102" t="s">
        <v>140</v>
      </c>
      <c r="B152" s="103" t="s">
        <v>141</v>
      </c>
      <c r="C152" s="104">
        <v>0</v>
      </c>
      <c r="D152" s="104">
        <v>0</v>
      </c>
      <c r="E152" s="104">
        <f t="shared" si="7"/>
        <v>0</v>
      </c>
      <c r="F152" s="77" t="e">
        <f t="shared" si="5"/>
        <v>#DIV/0!</v>
      </c>
    </row>
    <row r="153" spans="1:6" x14ac:dyDescent="0.2">
      <c r="A153" s="102" t="s">
        <v>157</v>
      </c>
      <c r="B153" s="103" t="s">
        <v>158</v>
      </c>
      <c r="C153" s="104">
        <v>0</v>
      </c>
      <c r="D153" s="104">
        <v>0</v>
      </c>
      <c r="E153" s="104">
        <f t="shared" si="7"/>
        <v>0</v>
      </c>
      <c r="F153" s="77" t="e">
        <f t="shared" si="5"/>
        <v>#DIV/0!</v>
      </c>
    </row>
    <row r="154" spans="1:6" x14ac:dyDescent="0.2">
      <c r="A154" s="102" t="s">
        <v>173</v>
      </c>
      <c r="B154" s="103" t="s">
        <v>174</v>
      </c>
      <c r="C154" s="104">
        <v>0</v>
      </c>
      <c r="D154" s="104">
        <v>0</v>
      </c>
      <c r="E154" s="104">
        <f t="shared" si="7"/>
        <v>0</v>
      </c>
      <c r="F154" s="77" t="e">
        <f t="shared" si="5"/>
        <v>#DIV/0!</v>
      </c>
    </row>
    <row r="155" spans="1:6" ht="22.5" x14ac:dyDescent="0.2">
      <c r="A155" s="99" t="s">
        <v>203</v>
      </c>
      <c r="B155" s="100" t="s">
        <v>204</v>
      </c>
      <c r="C155" s="101">
        <v>5200</v>
      </c>
      <c r="D155" s="101">
        <v>0</v>
      </c>
      <c r="E155" s="101">
        <f t="shared" si="7"/>
        <v>5200</v>
      </c>
      <c r="F155" s="108">
        <f t="shared" si="5"/>
        <v>0</v>
      </c>
    </row>
    <row r="156" spans="1:6" x14ac:dyDescent="0.2">
      <c r="A156" s="102" t="s">
        <v>54</v>
      </c>
      <c r="B156" s="103" t="s">
        <v>55</v>
      </c>
      <c r="C156" s="104">
        <v>0</v>
      </c>
      <c r="D156" s="104">
        <v>0</v>
      </c>
      <c r="E156" s="104">
        <f t="shared" si="7"/>
        <v>0</v>
      </c>
      <c r="F156" s="77" t="e">
        <f t="shared" si="5"/>
        <v>#DIV/0!</v>
      </c>
    </row>
    <row r="157" spans="1:6" x14ac:dyDescent="0.2">
      <c r="A157" s="102" t="s">
        <v>66</v>
      </c>
      <c r="B157" s="103" t="s">
        <v>65</v>
      </c>
      <c r="C157" s="104">
        <v>0</v>
      </c>
      <c r="D157" s="104">
        <v>0</v>
      </c>
      <c r="E157" s="104">
        <f t="shared" si="7"/>
        <v>0</v>
      </c>
      <c r="F157" s="77" t="e">
        <f t="shared" si="5"/>
        <v>#DIV/0!</v>
      </c>
    </row>
    <row r="158" spans="1:6" x14ac:dyDescent="0.2">
      <c r="A158" s="102" t="s">
        <v>71</v>
      </c>
      <c r="B158" s="103" t="s">
        <v>72</v>
      </c>
      <c r="C158" s="104">
        <v>5200</v>
      </c>
      <c r="D158" s="104">
        <v>0</v>
      </c>
      <c r="E158" s="104">
        <f t="shared" si="7"/>
        <v>5200</v>
      </c>
      <c r="F158" s="77">
        <f t="shared" si="5"/>
        <v>0</v>
      </c>
    </row>
    <row r="159" spans="1:6" x14ac:dyDescent="0.2">
      <c r="A159" s="102" t="s">
        <v>75</v>
      </c>
      <c r="B159" s="103" t="s">
        <v>76</v>
      </c>
      <c r="C159" s="104">
        <v>0</v>
      </c>
      <c r="D159" s="104">
        <v>0</v>
      </c>
      <c r="E159" s="104">
        <f t="shared" si="7"/>
        <v>0</v>
      </c>
      <c r="F159" s="77" t="e">
        <f t="shared" si="5"/>
        <v>#DIV/0!</v>
      </c>
    </row>
    <row r="160" spans="1:6" x14ac:dyDescent="0.2">
      <c r="A160" s="102" t="s">
        <v>85</v>
      </c>
      <c r="B160" s="103" t="s">
        <v>86</v>
      </c>
      <c r="C160" s="104">
        <v>200</v>
      </c>
      <c r="D160" s="104">
        <v>0</v>
      </c>
      <c r="E160" s="104">
        <f t="shared" si="7"/>
        <v>200</v>
      </c>
      <c r="F160" s="77">
        <f t="shared" si="5"/>
        <v>0</v>
      </c>
    </row>
    <row r="161" spans="1:6" x14ac:dyDescent="0.2">
      <c r="A161" s="102" t="s">
        <v>87</v>
      </c>
      <c r="B161" s="103" t="s">
        <v>88</v>
      </c>
      <c r="C161" s="104">
        <v>3500</v>
      </c>
      <c r="D161" s="104">
        <v>0</v>
      </c>
      <c r="E161" s="104">
        <f t="shared" si="7"/>
        <v>3500</v>
      </c>
      <c r="F161" s="77" t="s">
        <v>31</v>
      </c>
    </row>
    <row r="162" spans="1:6" x14ac:dyDescent="0.2">
      <c r="A162" s="102" t="s">
        <v>99</v>
      </c>
      <c r="B162" s="103" t="s">
        <v>100</v>
      </c>
      <c r="C162" s="104">
        <v>0</v>
      </c>
      <c r="D162" s="104">
        <v>0</v>
      </c>
      <c r="E162" s="104">
        <f t="shared" si="7"/>
        <v>0</v>
      </c>
      <c r="F162" s="77" t="e">
        <f t="shared" si="5"/>
        <v>#DIV/0!</v>
      </c>
    </row>
    <row r="163" spans="1:6" x14ac:dyDescent="0.2">
      <c r="A163" s="102" t="s">
        <v>107</v>
      </c>
      <c r="B163" s="103" t="s">
        <v>108</v>
      </c>
      <c r="C163" s="104">
        <v>0</v>
      </c>
      <c r="D163" s="104">
        <v>0</v>
      </c>
      <c r="E163" s="104">
        <f t="shared" si="7"/>
        <v>0</v>
      </c>
      <c r="F163" s="77" t="e">
        <f t="shared" si="5"/>
        <v>#DIV/0!</v>
      </c>
    </row>
    <row r="164" spans="1:6" x14ac:dyDescent="0.2">
      <c r="A164" s="102" t="s">
        <v>111</v>
      </c>
      <c r="B164" s="103" t="s">
        <v>112</v>
      </c>
      <c r="C164" s="104">
        <v>1500</v>
      </c>
      <c r="D164" s="104">
        <v>0</v>
      </c>
      <c r="E164" s="104">
        <f t="shared" si="7"/>
        <v>1500</v>
      </c>
      <c r="F164" s="77">
        <f t="shared" si="5"/>
        <v>0</v>
      </c>
    </row>
    <row r="165" spans="1:6" x14ac:dyDescent="0.2">
      <c r="A165" s="102" t="s">
        <v>115</v>
      </c>
      <c r="B165" s="103" t="s">
        <v>116</v>
      </c>
      <c r="C165" s="104">
        <v>0</v>
      </c>
      <c r="D165" s="104">
        <v>0</v>
      </c>
      <c r="E165" s="104">
        <f t="shared" si="7"/>
        <v>0</v>
      </c>
      <c r="F165" s="77" t="e">
        <f t="shared" ref="F165:F230" si="8">D165/C165*100</f>
        <v>#DIV/0!</v>
      </c>
    </row>
    <row r="166" spans="1:6" x14ac:dyDescent="0.2">
      <c r="A166" s="102" t="s">
        <v>123</v>
      </c>
      <c r="B166" s="103" t="s">
        <v>124</v>
      </c>
      <c r="C166" s="104">
        <v>0</v>
      </c>
      <c r="D166" s="104">
        <v>0</v>
      </c>
      <c r="E166" s="104">
        <f t="shared" si="7"/>
        <v>0</v>
      </c>
      <c r="F166" s="77" t="e">
        <f t="shared" si="8"/>
        <v>#DIV/0!</v>
      </c>
    </row>
    <row r="167" spans="1:6" x14ac:dyDescent="0.2">
      <c r="A167" s="102" t="s">
        <v>131</v>
      </c>
      <c r="B167" s="103" t="s">
        <v>118</v>
      </c>
      <c r="C167" s="104">
        <v>0</v>
      </c>
      <c r="D167" s="104">
        <v>0</v>
      </c>
      <c r="E167" s="104">
        <f t="shared" si="7"/>
        <v>0</v>
      </c>
      <c r="F167" s="77" t="e">
        <f t="shared" si="8"/>
        <v>#DIV/0!</v>
      </c>
    </row>
    <row r="168" spans="1:6" ht="22.5" x14ac:dyDescent="0.2">
      <c r="A168" s="99" t="s">
        <v>201</v>
      </c>
      <c r="B168" s="100" t="s">
        <v>202</v>
      </c>
      <c r="C168" s="101">
        <v>5200</v>
      </c>
      <c r="D168" s="101">
        <v>1398</v>
      </c>
      <c r="E168" s="101">
        <f t="shared" si="7"/>
        <v>3802</v>
      </c>
      <c r="F168" s="108">
        <f t="shared" si="8"/>
        <v>26.884615384615383</v>
      </c>
    </row>
    <row r="169" spans="1:6" x14ac:dyDescent="0.2">
      <c r="A169" s="102" t="s">
        <v>151</v>
      </c>
      <c r="B169" s="103" t="s">
        <v>152</v>
      </c>
      <c r="C169" s="104">
        <v>0</v>
      </c>
      <c r="D169" s="104">
        <v>0</v>
      </c>
      <c r="E169" s="104">
        <f t="shared" si="7"/>
        <v>0</v>
      </c>
      <c r="F169" s="77" t="s">
        <v>31</v>
      </c>
    </row>
    <row r="170" spans="1:6" x14ac:dyDescent="0.2">
      <c r="A170" s="102" t="s">
        <v>155</v>
      </c>
      <c r="B170" s="103" t="s">
        <v>156</v>
      </c>
      <c r="C170" s="104">
        <v>0</v>
      </c>
      <c r="D170" s="104">
        <v>0</v>
      </c>
      <c r="E170" s="104">
        <f t="shared" si="7"/>
        <v>0</v>
      </c>
      <c r="F170" s="77" t="s">
        <v>31</v>
      </c>
    </row>
    <row r="171" spans="1:6" x14ac:dyDescent="0.2">
      <c r="A171" s="102" t="s">
        <v>157</v>
      </c>
      <c r="B171" s="103" t="s">
        <v>158</v>
      </c>
      <c r="C171" s="104">
        <v>5200</v>
      </c>
      <c r="D171" s="104">
        <v>1398</v>
      </c>
      <c r="E171" s="104">
        <f t="shared" si="7"/>
        <v>3802</v>
      </c>
      <c r="F171" s="77">
        <f t="shared" si="8"/>
        <v>26.884615384615383</v>
      </c>
    </row>
    <row r="172" spans="1:6" x14ac:dyDescent="0.2">
      <c r="A172" s="102" t="s">
        <v>165</v>
      </c>
      <c r="B172" s="103" t="s">
        <v>166</v>
      </c>
      <c r="C172" s="104">
        <v>3000</v>
      </c>
      <c r="D172" s="104">
        <v>1398</v>
      </c>
      <c r="E172" s="104">
        <f t="shared" ref="E172:E205" si="9">C172-D172</f>
        <v>1602</v>
      </c>
      <c r="F172" s="77">
        <f t="shared" si="8"/>
        <v>46.6</v>
      </c>
    </row>
    <row r="173" spans="1:6" x14ac:dyDescent="0.2">
      <c r="A173" s="102" t="s">
        <v>167</v>
      </c>
      <c r="B173" s="103" t="s">
        <v>168</v>
      </c>
      <c r="C173" s="104">
        <v>500</v>
      </c>
      <c r="D173" s="104">
        <v>0</v>
      </c>
      <c r="E173" s="104">
        <f t="shared" si="9"/>
        <v>500</v>
      </c>
      <c r="F173" s="77">
        <f t="shared" si="8"/>
        <v>0</v>
      </c>
    </row>
    <row r="174" spans="1:6" s="121" customFormat="1" x14ac:dyDescent="0.2">
      <c r="A174" s="102">
        <v>4226</v>
      </c>
      <c r="B174" s="103" t="s">
        <v>267</v>
      </c>
      <c r="C174" s="104">
        <v>500</v>
      </c>
      <c r="D174" s="104">
        <v>0</v>
      </c>
      <c r="E174" s="104">
        <f t="shared" si="9"/>
        <v>500</v>
      </c>
      <c r="F174" s="77"/>
    </row>
    <row r="175" spans="1:6" x14ac:dyDescent="0.2">
      <c r="A175" s="102" t="s">
        <v>169</v>
      </c>
      <c r="B175" s="103" t="s">
        <v>170</v>
      </c>
      <c r="C175" s="104">
        <v>700</v>
      </c>
      <c r="D175" s="104">
        <v>0</v>
      </c>
      <c r="E175" s="104">
        <f t="shared" si="9"/>
        <v>700</v>
      </c>
      <c r="F175" s="77">
        <f t="shared" si="8"/>
        <v>0</v>
      </c>
    </row>
    <row r="176" spans="1:6" x14ac:dyDescent="0.2">
      <c r="A176" s="102" t="s">
        <v>173</v>
      </c>
      <c r="B176" s="103" t="s">
        <v>174</v>
      </c>
      <c r="C176" s="104">
        <v>500</v>
      </c>
      <c r="D176" s="104">
        <v>0</v>
      </c>
      <c r="E176" s="104">
        <f t="shared" si="9"/>
        <v>500</v>
      </c>
      <c r="F176" s="77">
        <f t="shared" si="8"/>
        <v>0</v>
      </c>
    </row>
    <row r="177" spans="1:6" x14ac:dyDescent="0.2">
      <c r="A177" s="102" t="s">
        <v>175</v>
      </c>
      <c r="B177" s="103" t="s">
        <v>176</v>
      </c>
      <c r="C177" s="104">
        <v>0</v>
      </c>
      <c r="D177" s="104">
        <v>0</v>
      </c>
      <c r="E177" s="104">
        <f t="shared" si="9"/>
        <v>0</v>
      </c>
      <c r="F177" s="77" t="s">
        <v>31</v>
      </c>
    </row>
    <row r="178" spans="1:6" x14ac:dyDescent="0.2">
      <c r="A178" s="102" t="s">
        <v>179</v>
      </c>
      <c r="B178" s="103" t="s">
        <v>178</v>
      </c>
      <c r="C178" s="104">
        <v>0</v>
      </c>
      <c r="D178" s="104">
        <v>0</v>
      </c>
      <c r="E178" s="104">
        <f t="shared" si="9"/>
        <v>0</v>
      </c>
      <c r="F178" s="77" t="s">
        <v>31</v>
      </c>
    </row>
    <row r="179" spans="1:6" x14ac:dyDescent="0.2">
      <c r="A179" s="90" t="s">
        <v>227</v>
      </c>
      <c r="B179" s="91" t="s">
        <v>228</v>
      </c>
      <c r="C179" s="92">
        <v>722800</v>
      </c>
      <c r="D179" s="92">
        <v>399618.81</v>
      </c>
      <c r="E179" s="92">
        <f t="shared" si="9"/>
        <v>323181.19</v>
      </c>
      <c r="F179" s="105">
        <f t="shared" si="8"/>
        <v>55.287605146651906</v>
      </c>
    </row>
    <row r="180" spans="1:6" x14ac:dyDescent="0.2">
      <c r="A180" s="93" t="s">
        <v>188</v>
      </c>
      <c r="B180" s="94" t="s">
        <v>189</v>
      </c>
      <c r="C180" s="95">
        <v>691800</v>
      </c>
      <c r="D180" s="95">
        <v>388206.47</v>
      </c>
      <c r="E180" s="95">
        <f t="shared" si="9"/>
        <v>303593.53000000003</v>
      </c>
      <c r="F180" s="106">
        <f t="shared" si="8"/>
        <v>56.115419196299513</v>
      </c>
    </row>
    <row r="181" spans="1:6" x14ac:dyDescent="0.2">
      <c r="A181" s="96" t="s">
        <v>222</v>
      </c>
      <c r="B181" s="97" t="s">
        <v>223</v>
      </c>
      <c r="C181" s="98">
        <v>691800</v>
      </c>
      <c r="D181" s="98">
        <v>388206.47</v>
      </c>
      <c r="E181" s="98">
        <f t="shared" si="9"/>
        <v>303593.53000000003</v>
      </c>
      <c r="F181" s="107">
        <f t="shared" si="8"/>
        <v>56.115419196299513</v>
      </c>
    </row>
    <row r="182" spans="1:6" ht="22.5" x14ac:dyDescent="0.2">
      <c r="A182" s="99" t="s">
        <v>199</v>
      </c>
      <c r="B182" s="100" t="s">
        <v>200</v>
      </c>
      <c r="C182" s="101">
        <v>690600</v>
      </c>
      <c r="D182" s="101">
        <v>387069.47</v>
      </c>
      <c r="E182" s="101">
        <f t="shared" si="9"/>
        <v>303530.53000000003</v>
      </c>
      <c r="F182" s="108">
        <f t="shared" si="8"/>
        <v>56.048286996814355</v>
      </c>
    </row>
    <row r="183" spans="1:6" x14ac:dyDescent="0.2">
      <c r="A183" s="102" t="s">
        <v>54</v>
      </c>
      <c r="B183" s="103" t="s">
        <v>55</v>
      </c>
      <c r="C183" s="104">
        <v>688100</v>
      </c>
      <c r="D183" s="104">
        <v>384574.25</v>
      </c>
      <c r="E183" s="104">
        <f t="shared" si="9"/>
        <v>303525.75</v>
      </c>
      <c r="F183" s="77">
        <f t="shared" si="8"/>
        <v>55.889296613864261</v>
      </c>
    </row>
    <row r="184" spans="1:6" x14ac:dyDescent="0.2">
      <c r="A184" s="102" t="s">
        <v>58</v>
      </c>
      <c r="B184" s="103" t="s">
        <v>59</v>
      </c>
      <c r="C184" s="104">
        <v>383000</v>
      </c>
      <c r="D184" s="104">
        <v>229256.9</v>
      </c>
      <c r="E184" s="104">
        <f t="shared" si="9"/>
        <v>153743.1</v>
      </c>
      <c r="F184" s="77">
        <f t="shared" si="8"/>
        <v>59.858198433420363</v>
      </c>
    </row>
    <row r="185" spans="1:6" x14ac:dyDescent="0.2">
      <c r="A185" s="102" t="s">
        <v>60</v>
      </c>
      <c r="B185" s="103" t="s">
        <v>61</v>
      </c>
      <c r="C185" s="104">
        <v>11100</v>
      </c>
      <c r="D185" s="104">
        <v>5235.3900000000003</v>
      </c>
      <c r="E185" s="104">
        <f t="shared" si="9"/>
        <v>5864.61</v>
      </c>
      <c r="F185" s="77">
        <f t="shared" si="8"/>
        <v>47.165675675675679</v>
      </c>
    </row>
    <row r="186" spans="1:6" x14ac:dyDescent="0.2">
      <c r="A186" s="102" t="s">
        <v>62</v>
      </c>
      <c r="B186" s="103" t="s">
        <v>63</v>
      </c>
      <c r="C186" s="104">
        <v>179000</v>
      </c>
      <c r="D186" s="104">
        <v>85696.48</v>
      </c>
      <c r="E186" s="104">
        <f t="shared" si="9"/>
        <v>93303.52</v>
      </c>
      <c r="F186" s="77">
        <f t="shared" si="8"/>
        <v>47.87512849162011</v>
      </c>
    </row>
    <row r="187" spans="1:6" x14ac:dyDescent="0.2">
      <c r="A187" s="102" t="s">
        <v>66</v>
      </c>
      <c r="B187" s="103" t="s">
        <v>65</v>
      </c>
      <c r="C187" s="104">
        <v>20000</v>
      </c>
      <c r="D187" s="104">
        <v>11581.76</v>
      </c>
      <c r="E187" s="104">
        <f t="shared" si="9"/>
        <v>8418.24</v>
      </c>
      <c r="F187" s="77">
        <f t="shared" si="8"/>
        <v>57.908800000000006</v>
      </c>
    </row>
    <row r="188" spans="1:6" x14ac:dyDescent="0.2">
      <c r="A188" s="102" t="s">
        <v>69</v>
      </c>
      <c r="B188" s="103" t="s">
        <v>70</v>
      </c>
      <c r="C188" s="104">
        <v>95000</v>
      </c>
      <c r="D188" s="104">
        <v>52803.72</v>
      </c>
      <c r="E188" s="104">
        <f t="shared" si="9"/>
        <v>42196.28</v>
      </c>
      <c r="F188" s="77">
        <f t="shared" si="8"/>
        <v>55.582863157894735</v>
      </c>
    </row>
    <row r="189" spans="1:6" x14ac:dyDescent="0.2">
      <c r="A189" s="102" t="s">
        <v>71</v>
      </c>
      <c r="B189" s="103" t="s">
        <v>72</v>
      </c>
      <c r="C189" s="104">
        <v>2500</v>
      </c>
      <c r="D189" s="104">
        <v>2495.2199999999998</v>
      </c>
      <c r="E189" s="104">
        <f t="shared" si="9"/>
        <v>4.7800000000002001</v>
      </c>
      <c r="F189" s="77">
        <f t="shared" si="8"/>
        <v>99.808799999999991</v>
      </c>
    </row>
    <row r="190" spans="1:6" s="121" customFormat="1" x14ac:dyDescent="0.2">
      <c r="A190" s="102">
        <v>3221</v>
      </c>
      <c r="B190" s="103" t="s">
        <v>86</v>
      </c>
      <c r="C190" s="104">
        <v>0</v>
      </c>
      <c r="D190" s="104">
        <v>223.5</v>
      </c>
      <c r="E190" s="104">
        <f t="shared" si="9"/>
        <v>-223.5</v>
      </c>
      <c r="F190" s="77" t="e">
        <f t="shared" si="8"/>
        <v>#DIV/0!</v>
      </c>
    </row>
    <row r="191" spans="1:6" s="121" customFormat="1" x14ac:dyDescent="0.2">
      <c r="A191" s="102">
        <v>3225</v>
      </c>
      <c r="B191" s="103" t="s">
        <v>94</v>
      </c>
      <c r="C191" s="104">
        <v>0</v>
      </c>
      <c r="D191" s="104">
        <v>596.88</v>
      </c>
      <c r="E191" s="104">
        <f t="shared" si="9"/>
        <v>-596.88</v>
      </c>
      <c r="F191" s="77" t="e">
        <f t="shared" si="8"/>
        <v>#DIV/0!</v>
      </c>
    </row>
    <row r="192" spans="1:6" x14ac:dyDescent="0.2">
      <c r="A192" s="102" t="s">
        <v>109</v>
      </c>
      <c r="B192" s="103" t="s">
        <v>110</v>
      </c>
      <c r="C192" s="104">
        <v>0</v>
      </c>
      <c r="D192" s="104">
        <v>0</v>
      </c>
      <c r="E192" s="104">
        <f t="shared" si="9"/>
        <v>0</v>
      </c>
      <c r="F192" s="77" t="s">
        <v>31</v>
      </c>
    </row>
    <row r="193" spans="1:6" x14ac:dyDescent="0.2">
      <c r="A193" s="102" t="s">
        <v>111</v>
      </c>
      <c r="B193" s="103" t="s">
        <v>112</v>
      </c>
      <c r="C193" s="104">
        <v>0</v>
      </c>
      <c r="D193" s="104">
        <v>0</v>
      </c>
      <c r="E193" s="104">
        <f t="shared" si="9"/>
        <v>0</v>
      </c>
      <c r="F193" s="77" t="s">
        <v>31</v>
      </c>
    </row>
    <row r="194" spans="1:6" x14ac:dyDescent="0.2">
      <c r="A194" s="102" t="s">
        <v>127</v>
      </c>
      <c r="B194" s="103" t="s">
        <v>128</v>
      </c>
      <c r="C194" s="104">
        <v>2500</v>
      </c>
      <c r="D194" s="104">
        <v>1674.8</v>
      </c>
      <c r="E194" s="104">
        <f t="shared" si="9"/>
        <v>825.2</v>
      </c>
      <c r="F194" s="77">
        <f t="shared" si="8"/>
        <v>66.99199999999999</v>
      </c>
    </row>
    <row r="195" spans="1:6" x14ac:dyDescent="0.2">
      <c r="A195" s="102" t="s">
        <v>129</v>
      </c>
      <c r="B195" s="103" t="s">
        <v>130</v>
      </c>
      <c r="C195" s="104">
        <v>0</v>
      </c>
      <c r="D195" s="104">
        <v>0</v>
      </c>
      <c r="E195" s="104">
        <f t="shared" si="9"/>
        <v>0</v>
      </c>
      <c r="F195" s="77" t="s">
        <v>31</v>
      </c>
    </row>
    <row r="196" spans="1:6" x14ac:dyDescent="0.2">
      <c r="A196" s="102" t="s">
        <v>132</v>
      </c>
      <c r="B196" s="103" t="s">
        <v>133</v>
      </c>
      <c r="C196" s="104">
        <v>0</v>
      </c>
      <c r="D196" s="104">
        <v>0</v>
      </c>
      <c r="E196" s="104">
        <f t="shared" si="9"/>
        <v>0</v>
      </c>
      <c r="F196" s="77" t="s">
        <v>31</v>
      </c>
    </row>
    <row r="197" spans="1:6" x14ac:dyDescent="0.2">
      <c r="A197" s="102" t="s">
        <v>140</v>
      </c>
      <c r="B197" s="103" t="s">
        <v>141</v>
      </c>
      <c r="C197" s="104">
        <v>0</v>
      </c>
      <c r="D197" s="104">
        <v>0</v>
      </c>
      <c r="E197" s="104">
        <f t="shared" si="9"/>
        <v>0</v>
      </c>
      <c r="F197" s="77" t="s">
        <v>31</v>
      </c>
    </row>
    <row r="198" spans="1:6" x14ac:dyDescent="0.2">
      <c r="A198" s="102" t="s">
        <v>142</v>
      </c>
      <c r="B198" s="103" t="s">
        <v>143</v>
      </c>
      <c r="C198" s="104">
        <v>0</v>
      </c>
      <c r="D198" s="104">
        <v>0</v>
      </c>
      <c r="E198" s="104">
        <f t="shared" si="9"/>
        <v>0</v>
      </c>
      <c r="F198" s="77" t="s">
        <v>31</v>
      </c>
    </row>
    <row r="199" spans="1:6" s="121" customFormat="1" ht="22.5" x14ac:dyDescent="0.2">
      <c r="A199" s="99" t="s">
        <v>201</v>
      </c>
      <c r="B199" s="100" t="s">
        <v>202</v>
      </c>
      <c r="C199" s="101">
        <v>5200</v>
      </c>
      <c r="D199" s="101">
        <v>1132</v>
      </c>
      <c r="E199" s="101">
        <v>0</v>
      </c>
      <c r="F199" s="108" t="s">
        <v>31</v>
      </c>
    </row>
    <row r="200" spans="1:6" s="147" customFormat="1" x14ac:dyDescent="0.2">
      <c r="A200" s="144">
        <v>42</v>
      </c>
      <c r="B200" s="145" t="s">
        <v>158</v>
      </c>
      <c r="C200" s="150">
        <v>1200</v>
      </c>
      <c r="D200" s="150">
        <v>1132</v>
      </c>
      <c r="E200" s="150">
        <v>0</v>
      </c>
      <c r="F200" s="151" t="s">
        <v>31</v>
      </c>
    </row>
    <row r="201" spans="1:6" s="147" customFormat="1" x14ac:dyDescent="0.2">
      <c r="A201" s="144">
        <v>4227</v>
      </c>
      <c r="B201" s="145" t="s">
        <v>170</v>
      </c>
      <c r="C201" s="150">
        <v>1200</v>
      </c>
      <c r="D201" s="150">
        <v>1132</v>
      </c>
      <c r="E201" s="150">
        <v>0</v>
      </c>
      <c r="F201" s="151" t="s">
        <v>31</v>
      </c>
    </row>
    <row r="202" spans="1:6" ht="22.5" x14ac:dyDescent="0.2">
      <c r="A202" s="99" t="s">
        <v>205</v>
      </c>
      <c r="B202" s="100" t="s">
        <v>206</v>
      </c>
      <c r="C202" s="101">
        <v>0</v>
      </c>
      <c r="D202" s="101">
        <v>0</v>
      </c>
      <c r="E202" s="101">
        <f t="shared" si="9"/>
        <v>0</v>
      </c>
      <c r="F202" s="108" t="e">
        <f t="shared" si="8"/>
        <v>#DIV/0!</v>
      </c>
    </row>
    <row r="203" spans="1:6" x14ac:dyDescent="0.2">
      <c r="A203" s="102" t="s">
        <v>144</v>
      </c>
      <c r="B203" s="103" t="s">
        <v>145</v>
      </c>
      <c r="C203" s="104">
        <v>0</v>
      </c>
      <c r="D203" s="104">
        <v>0</v>
      </c>
      <c r="E203" s="104">
        <f t="shared" si="9"/>
        <v>0</v>
      </c>
      <c r="F203" s="77" t="s">
        <v>31</v>
      </c>
    </row>
    <row r="204" spans="1:6" x14ac:dyDescent="0.2">
      <c r="A204" s="102" t="s">
        <v>149</v>
      </c>
      <c r="B204" s="103" t="s">
        <v>150</v>
      </c>
      <c r="C204" s="104">
        <v>0</v>
      </c>
      <c r="D204" s="104">
        <v>0</v>
      </c>
      <c r="E204" s="104">
        <f t="shared" si="9"/>
        <v>0</v>
      </c>
      <c r="F204" s="77" t="s">
        <v>31</v>
      </c>
    </row>
    <row r="205" spans="1:6" x14ac:dyDescent="0.2">
      <c r="A205" s="93" t="s">
        <v>238</v>
      </c>
      <c r="B205" s="94" t="s">
        <v>239</v>
      </c>
      <c r="C205" s="95">
        <v>0</v>
      </c>
      <c r="D205" s="95">
        <v>0</v>
      </c>
      <c r="E205" s="95">
        <f t="shared" si="9"/>
        <v>0</v>
      </c>
      <c r="F205" s="95" t="e">
        <f t="shared" si="8"/>
        <v>#DIV/0!</v>
      </c>
    </row>
    <row r="206" spans="1:6" x14ac:dyDescent="0.2">
      <c r="A206" s="96" t="s">
        <v>222</v>
      </c>
      <c r="B206" s="97" t="s">
        <v>223</v>
      </c>
      <c r="C206" s="98">
        <v>0</v>
      </c>
      <c r="D206" s="98">
        <v>0</v>
      </c>
      <c r="E206" s="98">
        <v>-11227.5</v>
      </c>
      <c r="F206" s="107" t="e">
        <f t="shared" si="8"/>
        <v>#DIV/0!</v>
      </c>
    </row>
    <row r="207" spans="1:6" ht="22.5" x14ac:dyDescent="0.2">
      <c r="A207" s="99" t="s">
        <v>201</v>
      </c>
      <c r="B207" s="100" t="s">
        <v>202</v>
      </c>
      <c r="C207" s="101">
        <v>0</v>
      </c>
      <c r="D207" s="101">
        <v>0</v>
      </c>
      <c r="E207" s="101">
        <v>-11227.5</v>
      </c>
      <c r="F207" s="108" t="e">
        <f t="shared" si="8"/>
        <v>#DIV/0!</v>
      </c>
    </row>
    <row r="208" spans="1:6" x14ac:dyDescent="0.2">
      <c r="A208" s="102" t="s">
        <v>157</v>
      </c>
      <c r="B208" s="103" t="s">
        <v>158</v>
      </c>
      <c r="C208" s="104">
        <v>0</v>
      </c>
      <c r="D208" s="104">
        <v>0</v>
      </c>
      <c r="E208" s="104">
        <v>-11227.5</v>
      </c>
      <c r="F208" s="77" t="e">
        <f t="shared" si="8"/>
        <v>#DIV/0!</v>
      </c>
    </row>
    <row r="209" spans="1:6" x14ac:dyDescent="0.2">
      <c r="A209" s="102" t="s">
        <v>169</v>
      </c>
      <c r="B209" s="103" t="s">
        <v>170</v>
      </c>
      <c r="C209" s="104">
        <v>0</v>
      </c>
      <c r="D209" s="104">
        <v>0</v>
      </c>
      <c r="E209" s="104">
        <v>-11227.5</v>
      </c>
      <c r="F209" s="77" t="e">
        <f t="shared" si="8"/>
        <v>#DIV/0!</v>
      </c>
    </row>
    <row r="210" spans="1:6" x14ac:dyDescent="0.2">
      <c r="A210" s="93" t="s">
        <v>190</v>
      </c>
      <c r="B210" s="94" t="s">
        <v>191</v>
      </c>
      <c r="C210" s="95">
        <v>31000</v>
      </c>
      <c r="D210" s="95">
        <v>11412.34</v>
      </c>
      <c r="E210" s="95">
        <f t="shared" ref="E210:E211" si="10">C210-D210</f>
        <v>19587.66</v>
      </c>
      <c r="F210" s="95">
        <f t="shared" si="8"/>
        <v>36.814</v>
      </c>
    </row>
    <row r="211" spans="1:6" x14ac:dyDescent="0.2">
      <c r="A211" s="96" t="s">
        <v>222</v>
      </c>
      <c r="B211" s="97" t="s">
        <v>223</v>
      </c>
      <c r="C211" s="98">
        <v>31000</v>
      </c>
      <c r="D211" s="98">
        <v>11412.34</v>
      </c>
      <c r="E211" s="155">
        <f t="shared" si="10"/>
        <v>19587.66</v>
      </c>
      <c r="F211" s="155">
        <f t="shared" si="8"/>
        <v>36.814</v>
      </c>
    </row>
    <row r="212" spans="1:6" ht="22.5" x14ac:dyDescent="0.2">
      <c r="A212" s="99" t="s">
        <v>207</v>
      </c>
      <c r="B212" s="100" t="s">
        <v>208</v>
      </c>
      <c r="C212" s="101">
        <v>1000</v>
      </c>
      <c r="D212" s="101">
        <v>0</v>
      </c>
      <c r="E212" s="101">
        <v>272.98</v>
      </c>
      <c r="F212" s="155">
        <f t="shared" si="8"/>
        <v>0</v>
      </c>
    </row>
    <row r="213" spans="1:6" s="121" customFormat="1" x14ac:dyDescent="0.2">
      <c r="A213" s="144">
        <v>32</v>
      </c>
      <c r="B213" s="145" t="s">
        <v>72</v>
      </c>
      <c r="C213" s="150">
        <v>1000</v>
      </c>
      <c r="D213" s="150">
        <v>0</v>
      </c>
      <c r="E213" s="150">
        <v>272.98</v>
      </c>
      <c r="F213" s="150">
        <f t="shared" si="8"/>
        <v>0</v>
      </c>
    </row>
    <row r="214" spans="1:6" s="121" customFormat="1" x14ac:dyDescent="0.2">
      <c r="A214" s="144">
        <v>3222</v>
      </c>
      <c r="B214" s="145" t="s">
        <v>88</v>
      </c>
      <c r="C214" s="150">
        <v>1000</v>
      </c>
      <c r="D214" s="150">
        <v>0</v>
      </c>
      <c r="E214" s="150">
        <v>272.98</v>
      </c>
      <c r="F214" s="150">
        <f t="shared" si="8"/>
        <v>0</v>
      </c>
    </row>
    <row r="215" spans="1:6" s="121" customFormat="1" ht="22.5" x14ac:dyDescent="0.2">
      <c r="A215" s="99" t="s">
        <v>199</v>
      </c>
      <c r="B215" s="100" t="s">
        <v>200</v>
      </c>
      <c r="C215" s="101">
        <v>30000</v>
      </c>
      <c r="D215" s="101">
        <v>11412.34</v>
      </c>
      <c r="E215" s="155">
        <v>272.98</v>
      </c>
      <c r="F215" s="155">
        <f t="shared" si="8"/>
        <v>38.041133333333335</v>
      </c>
    </row>
    <row r="216" spans="1:6" x14ac:dyDescent="0.2">
      <c r="A216" s="102" t="s">
        <v>71</v>
      </c>
      <c r="B216" s="103" t="s">
        <v>72</v>
      </c>
      <c r="C216" s="104">
        <v>27200</v>
      </c>
      <c r="D216" s="104">
        <v>8575.5400000000009</v>
      </c>
      <c r="E216" s="150">
        <v>272.98</v>
      </c>
      <c r="F216" s="150">
        <f t="shared" si="8"/>
        <v>31.527720588235297</v>
      </c>
    </row>
    <row r="217" spans="1:6" s="121" customFormat="1" x14ac:dyDescent="0.2">
      <c r="A217" s="102">
        <v>3211</v>
      </c>
      <c r="B217" s="103" t="s">
        <v>76</v>
      </c>
      <c r="C217" s="104">
        <v>1000</v>
      </c>
      <c r="D217" s="104">
        <v>0</v>
      </c>
      <c r="E217" s="150">
        <v>272.98</v>
      </c>
      <c r="F217" s="150">
        <f t="shared" si="8"/>
        <v>0</v>
      </c>
    </row>
    <row r="218" spans="1:6" s="121" customFormat="1" x14ac:dyDescent="0.2">
      <c r="A218" s="102">
        <v>3221</v>
      </c>
      <c r="B218" s="103" t="s">
        <v>86</v>
      </c>
      <c r="C218" s="104">
        <v>4000</v>
      </c>
      <c r="D218" s="104">
        <v>0</v>
      </c>
      <c r="E218" s="150">
        <v>272.98</v>
      </c>
      <c r="F218" s="150">
        <f t="shared" si="8"/>
        <v>0</v>
      </c>
    </row>
    <row r="219" spans="1:6" x14ac:dyDescent="0.2">
      <c r="A219" s="102" t="s">
        <v>87</v>
      </c>
      <c r="B219" s="103" t="s">
        <v>88</v>
      </c>
      <c r="C219" s="104">
        <v>2000</v>
      </c>
      <c r="D219" s="104">
        <v>1457.21</v>
      </c>
      <c r="E219" s="150">
        <v>272.98</v>
      </c>
      <c r="F219" s="150">
        <f t="shared" si="8"/>
        <v>72.860500000000002</v>
      </c>
    </row>
    <row r="220" spans="1:6" s="121" customFormat="1" x14ac:dyDescent="0.2">
      <c r="A220" s="102">
        <v>3231</v>
      </c>
      <c r="B220" s="103" t="s">
        <v>100</v>
      </c>
      <c r="C220" s="104">
        <v>3500</v>
      </c>
      <c r="D220" s="104">
        <v>0</v>
      </c>
      <c r="E220" s="150">
        <v>272.98</v>
      </c>
      <c r="F220" s="150">
        <f t="shared" si="8"/>
        <v>0</v>
      </c>
    </row>
    <row r="221" spans="1:6" s="121" customFormat="1" x14ac:dyDescent="0.2">
      <c r="A221" s="102">
        <v>3237</v>
      </c>
      <c r="B221" s="103" t="s">
        <v>112</v>
      </c>
      <c r="C221" s="104">
        <v>7000</v>
      </c>
      <c r="D221" s="104">
        <v>7000</v>
      </c>
      <c r="E221" s="150">
        <v>272.98</v>
      </c>
      <c r="F221" s="150">
        <f t="shared" si="8"/>
        <v>100</v>
      </c>
    </row>
    <row r="222" spans="1:6" s="121" customFormat="1" x14ac:dyDescent="0.2">
      <c r="A222" s="102">
        <v>3293</v>
      </c>
      <c r="B222" s="103" t="s">
        <v>124</v>
      </c>
      <c r="C222" s="104">
        <v>700</v>
      </c>
      <c r="D222" s="104">
        <v>118.33</v>
      </c>
      <c r="E222" s="150">
        <v>272.98</v>
      </c>
      <c r="F222" s="150">
        <f t="shared" si="8"/>
        <v>16.904285714285713</v>
      </c>
    </row>
    <row r="223" spans="1:6" s="121" customFormat="1" x14ac:dyDescent="0.2">
      <c r="A223" s="102">
        <v>36</v>
      </c>
      <c r="B223" s="103" t="s">
        <v>265</v>
      </c>
      <c r="C223" s="104">
        <v>2800</v>
      </c>
      <c r="D223" s="104">
        <v>2836.8</v>
      </c>
      <c r="E223" s="150">
        <v>272.98</v>
      </c>
      <c r="F223" s="150">
        <f t="shared" si="8"/>
        <v>101.31428571428572</v>
      </c>
    </row>
    <row r="224" spans="1:6" s="121" customFormat="1" x14ac:dyDescent="0.2">
      <c r="A224" s="102">
        <v>3681</v>
      </c>
      <c r="B224" s="103" t="s">
        <v>268</v>
      </c>
      <c r="C224" s="104">
        <v>2800</v>
      </c>
      <c r="D224" s="104">
        <v>2836.8</v>
      </c>
      <c r="E224" s="150">
        <v>272.98</v>
      </c>
      <c r="F224" s="150">
        <f t="shared" si="8"/>
        <v>101.31428571428572</v>
      </c>
    </row>
    <row r="225" spans="1:6" x14ac:dyDescent="0.2">
      <c r="A225" s="90" t="s">
        <v>229</v>
      </c>
      <c r="B225" s="91" t="s">
        <v>193</v>
      </c>
      <c r="C225" s="92">
        <v>0</v>
      </c>
      <c r="D225" s="92">
        <v>0</v>
      </c>
      <c r="E225" s="92">
        <f t="shared" ref="E225" si="11">C225-D225</f>
        <v>0</v>
      </c>
      <c r="F225" s="105" t="e">
        <f t="shared" si="8"/>
        <v>#DIV/0!</v>
      </c>
    </row>
    <row r="226" spans="1:6" x14ac:dyDescent="0.2">
      <c r="A226" s="93" t="s">
        <v>192</v>
      </c>
      <c r="B226" s="94" t="s">
        <v>193</v>
      </c>
      <c r="C226" s="95">
        <v>0</v>
      </c>
      <c r="D226" s="95">
        <v>0</v>
      </c>
      <c r="E226" s="95">
        <v>300</v>
      </c>
      <c r="F226" s="106" t="e">
        <f t="shared" si="8"/>
        <v>#DIV/0!</v>
      </c>
    </row>
    <row r="227" spans="1:6" x14ac:dyDescent="0.2">
      <c r="A227" s="96" t="s">
        <v>222</v>
      </c>
      <c r="B227" s="97" t="s">
        <v>223</v>
      </c>
      <c r="C227" s="98">
        <v>0</v>
      </c>
      <c r="D227" s="98">
        <v>0</v>
      </c>
      <c r="E227" s="98">
        <v>300</v>
      </c>
      <c r="F227" s="107" t="e">
        <f t="shared" si="8"/>
        <v>#DIV/0!</v>
      </c>
    </row>
    <row r="228" spans="1:6" ht="22.5" x14ac:dyDescent="0.2">
      <c r="A228" s="99" t="s">
        <v>203</v>
      </c>
      <c r="B228" s="100" t="s">
        <v>204</v>
      </c>
      <c r="C228" s="101">
        <v>0</v>
      </c>
      <c r="D228" s="101">
        <v>0</v>
      </c>
      <c r="E228" s="101">
        <v>300</v>
      </c>
      <c r="F228" s="108" t="e">
        <f t="shared" si="8"/>
        <v>#DIV/0!</v>
      </c>
    </row>
    <row r="229" spans="1:6" x14ac:dyDescent="0.2">
      <c r="A229" s="102" t="s">
        <v>71</v>
      </c>
      <c r="B229" s="103" t="s">
        <v>72</v>
      </c>
      <c r="C229" s="104">
        <v>0</v>
      </c>
      <c r="D229" s="104">
        <v>0</v>
      </c>
      <c r="E229" s="104">
        <v>300</v>
      </c>
      <c r="F229" s="77" t="e">
        <f t="shared" si="8"/>
        <v>#DIV/0!</v>
      </c>
    </row>
    <row r="230" spans="1:6" x14ac:dyDescent="0.2">
      <c r="A230" s="102" t="s">
        <v>115</v>
      </c>
      <c r="B230" s="103" t="s">
        <v>116</v>
      </c>
      <c r="C230" s="104">
        <v>0</v>
      </c>
      <c r="D230" s="104">
        <v>0</v>
      </c>
      <c r="E230" s="104">
        <v>300</v>
      </c>
      <c r="F230" s="77" t="e">
        <f t="shared" si="8"/>
        <v>#DIV/0!</v>
      </c>
    </row>
  </sheetData>
  <mergeCells count="5">
    <mergeCell ref="A9:F9"/>
    <mergeCell ref="A2:B3"/>
    <mergeCell ref="D3:D4"/>
    <mergeCell ref="A4:B5"/>
    <mergeCell ref="A6:B6"/>
  </mergeCells>
  <phoneticPr fontId="24" type="noConversion"/>
  <pageMargins left="0" right="0" top="0" bottom="0.39375000000000004" header="0" footer="0"/>
  <pageSetup paperSize="9" orientation="landscape" r:id="rId1"/>
  <headerFooter alignWithMargins="0"/>
  <ignoredErrors>
    <ignoredError sqref="A225:A230 A37:A87 A90:A94 A97 A99 A104:A105 A107 A109:A115 A118 A120:A173 A192:A198 A216 A219 A202:A212 A20:A22 A24:A28 A175:A189" numberStoredAsText="1"/>
    <ignoredError sqref="F12:F21 F60:F62 F74:F79 F120:F150 F179:F189 E225:F225 E37:E87 F84:F87 E90:F94 E113:E115 E120:E173 E192:E198 F210 E202:E210 E12:E22 E24:E28 E175:E189 E212 E227:F230 F226" unlockedFormula="1"/>
    <ignoredError sqref="F194 F37:F52 F64:F70 F81:F82 F152:F160 F54:F55 F57:F59 F73 F162:F168 F175:F176 F202 F205:F209 F113:F115 F171:F173 F22 F24:F28" evalError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8"/>
  <sheetViews>
    <sheetView view="pageLayout" topLeftCell="A76" zoomScaleNormal="100" workbookViewId="0">
      <selection activeCell="J28" sqref="J28"/>
    </sheetView>
  </sheetViews>
  <sheetFormatPr defaultRowHeight="12.75" x14ac:dyDescent="0.2"/>
  <cols>
    <col min="1" max="1" width="5" style="120" customWidth="1"/>
    <col min="2" max="2" width="72.7109375" style="120" customWidth="1"/>
    <col min="3" max="6" width="11.5703125" style="120" customWidth="1"/>
    <col min="7" max="8" width="11.140625" style="68" customWidth="1"/>
    <col min="9" max="16384" width="9.140625" style="120"/>
  </cols>
  <sheetData>
    <row r="1" spans="1:21" ht="12.75" customHeight="1" x14ac:dyDescent="0.2">
      <c r="A1" s="160" t="s">
        <v>249</v>
      </c>
      <c r="B1" s="161"/>
    </row>
    <row r="2" spans="1:21" x14ac:dyDescent="0.2">
      <c r="A2" s="161"/>
      <c r="B2" s="161"/>
      <c r="E2" s="168"/>
    </row>
    <row r="3" spans="1:21" ht="12.75" customHeight="1" x14ac:dyDescent="0.2">
      <c r="A3" s="160" t="s">
        <v>250</v>
      </c>
      <c r="B3" s="161"/>
      <c r="E3" s="168"/>
    </row>
    <row r="4" spans="1:21" x14ac:dyDescent="0.2">
      <c r="A4" s="161"/>
      <c r="B4" s="161"/>
    </row>
    <row r="5" spans="1:21" ht="12.75" customHeight="1" x14ac:dyDescent="0.2">
      <c r="A5" s="160" t="s">
        <v>251</v>
      </c>
      <c r="B5" s="161"/>
    </row>
    <row r="7" spans="1:21" x14ac:dyDescent="0.2">
      <c r="D7" s="168"/>
      <c r="E7" s="168"/>
    </row>
    <row r="8" spans="1:21" ht="30" customHeight="1" x14ac:dyDescent="0.2">
      <c r="A8" s="167" t="s">
        <v>247</v>
      </c>
      <c r="B8" s="167"/>
      <c r="C8" s="167"/>
      <c r="D8" s="167"/>
      <c r="E8" s="167"/>
      <c r="F8" s="167"/>
      <c r="G8" s="167"/>
      <c r="H8" s="167"/>
    </row>
    <row r="9" spans="1:21" ht="48" customHeight="1" x14ac:dyDescent="0.2">
      <c r="A9" s="158" t="s">
        <v>0</v>
      </c>
      <c r="B9" s="166"/>
      <c r="C9" s="119" t="s">
        <v>256</v>
      </c>
      <c r="D9" s="119" t="s">
        <v>257</v>
      </c>
      <c r="E9" s="119" t="s">
        <v>1</v>
      </c>
      <c r="F9" s="119" t="s">
        <v>2</v>
      </c>
      <c r="G9" s="40" t="s">
        <v>258</v>
      </c>
      <c r="H9" s="40" t="s">
        <v>259</v>
      </c>
    </row>
    <row r="10" spans="1:21" x14ac:dyDescent="0.2">
      <c r="A10" s="119" t="s">
        <v>3</v>
      </c>
      <c r="B10" s="119" t="s">
        <v>4</v>
      </c>
      <c r="C10" s="119" t="s">
        <v>14</v>
      </c>
      <c r="D10" s="119" t="s">
        <v>5</v>
      </c>
      <c r="E10" s="119" t="s">
        <v>15</v>
      </c>
      <c r="F10" s="119" t="s">
        <v>16</v>
      </c>
      <c r="G10" s="7" t="s">
        <v>17</v>
      </c>
      <c r="H10" s="7" t="s">
        <v>18</v>
      </c>
    </row>
    <row r="11" spans="1:21" ht="13.5" customHeight="1" x14ac:dyDescent="0.2">
      <c r="A11" s="8"/>
      <c r="B11" s="8" t="s">
        <v>6</v>
      </c>
      <c r="C11" s="9">
        <f>SUM(C13+C22+C26+C29+C34+C40)</f>
        <v>304623.34999999998</v>
      </c>
      <c r="D11" s="9">
        <f>D13+D22+D26+D29+D34+D41</f>
        <v>1060350</v>
      </c>
      <c r="E11" s="9">
        <v>465198.25</v>
      </c>
      <c r="F11" s="9">
        <f>D11-E11</f>
        <v>595151.75</v>
      </c>
      <c r="G11" s="72">
        <f>E11/C11*100</f>
        <v>152.71260394188431</v>
      </c>
      <c r="H11" s="72">
        <f>E11/D11*100</f>
        <v>43.872141274107605</v>
      </c>
    </row>
    <row r="12" spans="1:21" ht="12.75" customHeight="1" x14ac:dyDescent="0.2">
      <c r="A12" s="10" t="s">
        <v>7</v>
      </c>
      <c r="B12" s="10" t="s">
        <v>8</v>
      </c>
      <c r="C12" s="11">
        <v>226764.96</v>
      </c>
      <c r="D12" s="11">
        <v>1059350</v>
      </c>
      <c r="E12" s="11">
        <v>465198.25</v>
      </c>
      <c r="F12" s="11">
        <f>D12-E12</f>
        <v>594151.75</v>
      </c>
      <c r="G12" s="69">
        <f>E12/C12*100</f>
        <v>205.14556128953964</v>
      </c>
      <c r="H12" s="69">
        <f>E12/D12*100</f>
        <v>43.913555482135266</v>
      </c>
    </row>
    <row r="13" spans="1:21" ht="12.75" customHeight="1" x14ac:dyDescent="0.2">
      <c r="A13" s="10" t="s">
        <v>19</v>
      </c>
      <c r="B13" s="10" t="s">
        <v>20</v>
      </c>
      <c r="C13" s="11">
        <v>171573.91</v>
      </c>
      <c r="D13" s="11">
        <v>722800</v>
      </c>
      <c r="E13" s="11">
        <v>373523.49</v>
      </c>
      <c r="F13" s="11">
        <f t="shared" ref="F13:F43" si="0">D13-E13</f>
        <v>349276.51</v>
      </c>
      <c r="G13" s="69">
        <f t="shared" ref="G13:G43" si="1">E13/C13*100</f>
        <v>217.70413112343246</v>
      </c>
      <c r="H13" s="69">
        <f t="shared" ref="H13:H43" si="2">E13/D13*100</f>
        <v>51.677295240730494</v>
      </c>
    </row>
    <row r="14" spans="1:21" ht="12.75" customHeight="1" x14ac:dyDescent="0.2">
      <c r="A14" s="10" t="s">
        <v>234</v>
      </c>
      <c r="B14" s="10" t="s">
        <v>235</v>
      </c>
      <c r="C14" s="11" t="s">
        <v>31</v>
      </c>
      <c r="D14" s="11">
        <v>0</v>
      </c>
      <c r="E14" s="11">
        <v>0</v>
      </c>
      <c r="F14" s="11">
        <f t="shared" si="0"/>
        <v>0</v>
      </c>
      <c r="G14" s="69" t="e">
        <f t="shared" si="1"/>
        <v>#VALUE!</v>
      </c>
      <c r="H14" s="69" t="e">
        <f t="shared" si="2"/>
        <v>#DIV/0!</v>
      </c>
    </row>
    <row r="15" spans="1:21" ht="12.75" customHeight="1" x14ac:dyDescent="0.2">
      <c r="A15" s="10" t="s">
        <v>236</v>
      </c>
      <c r="B15" s="10" t="s">
        <v>237</v>
      </c>
      <c r="C15" s="11" t="s">
        <v>31</v>
      </c>
      <c r="D15" s="11">
        <v>0</v>
      </c>
      <c r="E15" s="11">
        <v>0</v>
      </c>
      <c r="F15" s="11">
        <f t="shared" si="0"/>
        <v>0</v>
      </c>
      <c r="G15" s="69" t="e">
        <f t="shared" si="1"/>
        <v>#VALUE!</v>
      </c>
      <c r="H15" s="69" t="e">
        <f t="shared" si="2"/>
        <v>#DIV/0!</v>
      </c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</row>
    <row r="16" spans="1:21" ht="12.75" customHeight="1" x14ac:dyDescent="0.2">
      <c r="A16" s="10" t="s">
        <v>21</v>
      </c>
      <c r="B16" s="10" t="s">
        <v>22</v>
      </c>
      <c r="C16" s="11">
        <v>171573.91</v>
      </c>
      <c r="D16" s="11">
        <v>691800</v>
      </c>
      <c r="E16" s="11">
        <v>333234.49</v>
      </c>
      <c r="F16" s="11">
        <f t="shared" si="0"/>
        <v>358565.51</v>
      </c>
      <c r="G16" s="69">
        <f t="shared" si="1"/>
        <v>194.22212269919126</v>
      </c>
      <c r="H16" s="69">
        <f t="shared" si="2"/>
        <v>48.169194854004047</v>
      </c>
    </row>
    <row r="17" spans="1:9" ht="12.75" customHeight="1" x14ac:dyDescent="0.2">
      <c r="A17" s="10" t="s">
        <v>23</v>
      </c>
      <c r="B17" s="10" t="s">
        <v>24</v>
      </c>
      <c r="C17" s="11">
        <v>171573.91</v>
      </c>
      <c r="D17" s="11">
        <v>691800</v>
      </c>
      <c r="E17" s="11">
        <v>333234.49</v>
      </c>
      <c r="F17" s="11">
        <f t="shared" si="0"/>
        <v>358565.51</v>
      </c>
      <c r="G17" s="69">
        <f t="shared" si="1"/>
        <v>194.22212269919126</v>
      </c>
      <c r="H17" s="69">
        <f t="shared" si="2"/>
        <v>48.169194854004047</v>
      </c>
    </row>
    <row r="18" spans="1:9" s="149" customFormat="1" ht="12.75" customHeight="1" x14ac:dyDescent="0.2">
      <c r="A18" s="10">
        <v>638</v>
      </c>
      <c r="B18" s="10" t="s">
        <v>269</v>
      </c>
      <c r="C18" s="11">
        <v>0</v>
      </c>
      <c r="D18" s="11">
        <v>30000</v>
      </c>
      <c r="E18" s="11">
        <v>39860</v>
      </c>
      <c r="F18" s="11">
        <f t="shared" si="0"/>
        <v>-9860</v>
      </c>
      <c r="G18" s="69" t="e">
        <f t="shared" si="1"/>
        <v>#DIV/0!</v>
      </c>
      <c r="H18" s="69">
        <f t="shared" si="2"/>
        <v>132.86666666666667</v>
      </c>
      <c r="I18" s="181" t="s">
        <v>274</v>
      </c>
    </row>
    <row r="19" spans="1:9" s="149" customFormat="1" ht="12.75" customHeight="1" x14ac:dyDescent="0.2">
      <c r="A19" s="10">
        <v>6381</v>
      </c>
      <c r="B19" s="10" t="s">
        <v>269</v>
      </c>
      <c r="C19" s="11">
        <v>0</v>
      </c>
      <c r="D19" s="11">
        <v>30000</v>
      </c>
      <c r="E19" s="11">
        <v>39860</v>
      </c>
      <c r="F19" s="11">
        <f t="shared" si="0"/>
        <v>-9860</v>
      </c>
      <c r="G19" s="69" t="e">
        <f t="shared" si="1"/>
        <v>#DIV/0!</v>
      </c>
      <c r="H19" s="69">
        <f t="shared" si="2"/>
        <v>132.86666666666667</v>
      </c>
    </row>
    <row r="20" spans="1:9" ht="12.75" customHeight="1" x14ac:dyDescent="0.2">
      <c r="A20" s="10" t="s">
        <v>25</v>
      </c>
      <c r="B20" s="10" t="s">
        <v>26</v>
      </c>
      <c r="C20" s="11">
        <v>194.71</v>
      </c>
      <c r="D20" s="11">
        <v>1000</v>
      </c>
      <c r="E20" s="11">
        <v>429</v>
      </c>
      <c r="F20" s="11">
        <f t="shared" si="0"/>
        <v>571</v>
      </c>
      <c r="G20" s="69">
        <f t="shared" si="1"/>
        <v>220.32766678650296</v>
      </c>
      <c r="H20" s="69">
        <f t="shared" si="2"/>
        <v>42.9</v>
      </c>
    </row>
    <row r="21" spans="1:9" ht="12.75" customHeight="1" x14ac:dyDescent="0.2">
      <c r="A21" s="10" t="s">
        <v>27</v>
      </c>
      <c r="B21" s="10" t="s">
        <v>28</v>
      </c>
      <c r="C21" s="11">
        <v>194.71</v>
      </c>
      <c r="D21" s="11">
        <v>1000</v>
      </c>
      <c r="E21" s="11">
        <v>429</v>
      </c>
      <c r="F21" s="11">
        <f t="shared" si="0"/>
        <v>571</v>
      </c>
      <c r="G21" s="69">
        <f t="shared" si="1"/>
        <v>220.32766678650296</v>
      </c>
      <c r="H21" s="69">
        <f t="shared" si="2"/>
        <v>42.9</v>
      </c>
    </row>
    <row r="22" spans="1:9" ht="12.75" customHeight="1" x14ac:dyDescent="0.2">
      <c r="A22" s="10" t="s">
        <v>29</v>
      </c>
      <c r="B22" s="10" t="s">
        <v>30</v>
      </c>
      <c r="C22" s="11">
        <v>0</v>
      </c>
      <c r="D22" s="13">
        <v>0</v>
      </c>
      <c r="E22" s="11">
        <v>0</v>
      </c>
      <c r="F22" s="11">
        <f t="shared" si="0"/>
        <v>0</v>
      </c>
      <c r="G22" s="69" t="e">
        <f t="shared" si="1"/>
        <v>#DIV/0!</v>
      </c>
      <c r="H22" s="69" t="e">
        <f t="shared" si="2"/>
        <v>#DIV/0!</v>
      </c>
    </row>
    <row r="23" spans="1:9" ht="12.75" customHeight="1" x14ac:dyDescent="0.2">
      <c r="A23" s="10" t="s">
        <v>32</v>
      </c>
      <c r="B23" s="10" t="s">
        <v>33</v>
      </c>
      <c r="C23" s="11" t="s">
        <v>31</v>
      </c>
      <c r="D23" s="11">
        <v>0</v>
      </c>
      <c r="E23" s="11">
        <v>0</v>
      </c>
      <c r="F23" s="11">
        <f t="shared" si="0"/>
        <v>0</v>
      </c>
      <c r="G23" s="69" t="e">
        <f t="shared" si="1"/>
        <v>#VALUE!</v>
      </c>
      <c r="H23" s="69" t="e">
        <f t="shared" si="2"/>
        <v>#DIV/0!</v>
      </c>
    </row>
    <row r="24" spans="1:9" ht="12.75" customHeight="1" x14ac:dyDescent="0.2">
      <c r="A24" s="10" t="s">
        <v>34</v>
      </c>
      <c r="B24" s="10" t="s">
        <v>35</v>
      </c>
      <c r="C24" s="11" t="s">
        <v>31</v>
      </c>
      <c r="D24" s="11">
        <v>0</v>
      </c>
      <c r="E24" s="11">
        <v>0</v>
      </c>
      <c r="F24" s="11">
        <f t="shared" si="0"/>
        <v>0</v>
      </c>
      <c r="G24" s="69" t="e">
        <f t="shared" si="1"/>
        <v>#VALUE!</v>
      </c>
      <c r="H24" s="69" t="e">
        <f t="shared" si="2"/>
        <v>#DIV/0!</v>
      </c>
    </row>
    <row r="25" spans="1:9" ht="12.75" customHeight="1" x14ac:dyDescent="0.2">
      <c r="A25" s="10" t="s">
        <v>36</v>
      </c>
      <c r="B25" s="10" t="s">
        <v>37</v>
      </c>
      <c r="C25" s="11" t="s">
        <v>31</v>
      </c>
      <c r="D25" s="11">
        <v>0</v>
      </c>
      <c r="E25" s="11">
        <v>0</v>
      </c>
      <c r="F25" s="11">
        <f t="shared" si="0"/>
        <v>0</v>
      </c>
      <c r="G25" s="69" t="e">
        <f t="shared" si="1"/>
        <v>#VALUE!</v>
      </c>
      <c r="H25" s="69" t="e">
        <f t="shared" si="2"/>
        <v>#DIV/0!</v>
      </c>
    </row>
    <row r="26" spans="1:9" ht="12.75" customHeight="1" x14ac:dyDescent="0.2">
      <c r="A26" s="10" t="s">
        <v>38</v>
      </c>
      <c r="B26" s="10" t="s">
        <v>39</v>
      </c>
      <c r="C26" s="11">
        <v>54854.37</v>
      </c>
      <c r="D26" s="11">
        <v>117000</v>
      </c>
      <c r="E26" s="11">
        <v>69502.179999999993</v>
      </c>
      <c r="F26" s="11">
        <f t="shared" si="0"/>
        <v>47497.820000000007</v>
      </c>
      <c r="G26" s="69">
        <f t="shared" si="1"/>
        <v>126.70308673675403</v>
      </c>
      <c r="H26" s="69">
        <f t="shared" si="2"/>
        <v>59.403572649572645</v>
      </c>
    </row>
    <row r="27" spans="1:9" ht="12.75" customHeight="1" x14ac:dyDescent="0.2">
      <c r="A27" s="10" t="s">
        <v>40</v>
      </c>
      <c r="B27" s="10" t="s">
        <v>41</v>
      </c>
      <c r="C27" s="11">
        <v>54854.37</v>
      </c>
      <c r="D27" s="11">
        <v>117000</v>
      </c>
      <c r="E27" s="11">
        <v>69502.179999999993</v>
      </c>
      <c r="F27" s="11">
        <f t="shared" si="0"/>
        <v>47497.820000000007</v>
      </c>
      <c r="G27" s="69">
        <f t="shared" si="1"/>
        <v>126.70308673675403</v>
      </c>
      <c r="H27" s="69">
        <f t="shared" si="2"/>
        <v>59.403572649572645</v>
      </c>
    </row>
    <row r="28" spans="1:9" ht="12.75" customHeight="1" x14ac:dyDescent="0.2">
      <c r="A28" s="10" t="s">
        <v>42</v>
      </c>
      <c r="B28" s="10" t="s">
        <v>43</v>
      </c>
      <c r="C28" s="11">
        <v>54854.37</v>
      </c>
      <c r="D28" s="11">
        <v>117000</v>
      </c>
      <c r="E28" s="11">
        <v>69502.179999999993</v>
      </c>
      <c r="F28" s="11">
        <f t="shared" si="0"/>
        <v>47497.820000000007</v>
      </c>
      <c r="G28" s="69">
        <f t="shared" si="1"/>
        <v>126.70308673675403</v>
      </c>
      <c r="H28" s="69">
        <f t="shared" si="2"/>
        <v>59.403572649572645</v>
      </c>
    </row>
    <row r="29" spans="1:9" ht="12.75" customHeight="1" x14ac:dyDescent="0.2">
      <c r="A29" s="10" t="s">
        <v>44</v>
      </c>
      <c r="B29" s="10" t="s">
        <v>45</v>
      </c>
      <c r="C29" s="11">
        <v>336.68</v>
      </c>
      <c r="D29" s="11">
        <v>49000</v>
      </c>
      <c r="E29" s="11">
        <v>21520</v>
      </c>
      <c r="F29" s="11">
        <f t="shared" si="0"/>
        <v>27480</v>
      </c>
      <c r="G29" s="69">
        <f t="shared" si="1"/>
        <v>6391.826066294404</v>
      </c>
      <c r="H29" s="69">
        <f t="shared" si="2"/>
        <v>43.918367346938773</v>
      </c>
    </row>
    <row r="30" spans="1:9" ht="12.75" customHeight="1" x14ac:dyDescent="0.2">
      <c r="A30" s="10" t="s">
        <v>46</v>
      </c>
      <c r="B30" s="10" t="s">
        <v>47</v>
      </c>
      <c r="C30" s="11">
        <v>336.68</v>
      </c>
      <c r="D30" s="11">
        <v>49000</v>
      </c>
      <c r="E30" s="11">
        <v>21520</v>
      </c>
      <c r="F30" s="11">
        <f t="shared" si="0"/>
        <v>27480</v>
      </c>
      <c r="G30" s="69">
        <f t="shared" si="1"/>
        <v>6391.826066294404</v>
      </c>
      <c r="H30" s="69">
        <f t="shared" si="2"/>
        <v>43.918367346938773</v>
      </c>
    </row>
    <row r="31" spans="1:9" ht="12.75" customHeight="1" x14ac:dyDescent="0.2">
      <c r="A31" s="12" t="s">
        <v>48</v>
      </c>
      <c r="B31" s="12" t="s">
        <v>49</v>
      </c>
      <c r="C31" s="11">
        <v>336.68</v>
      </c>
      <c r="D31" s="11">
        <v>49000</v>
      </c>
      <c r="E31" s="11">
        <v>21520</v>
      </c>
      <c r="F31" s="11">
        <f t="shared" si="0"/>
        <v>27480</v>
      </c>
      <c r="G31" s="69">
        <f t="shared" si="1"/>
        <v>6391.826066294404</v>
      </c>
      <c r="H31" s="69">
        <f t="shared" si="2"/>
        <v>43.918367346938773</v>
      </c>
    </row>
    <row r="32" spans="1:9" ht="12.75" customHeight="1" x14ac:dyDescent="0.2">
      <c r="A32" s="12" t="s">
        <v>50</v>
      </c>
      <c r="B32" s="12" t="s">
        <v>51</v>
      </c>
      <c r="C32" s="13">
        <v>286.68</v>
      </c>
      <c r="D32" s="13">
        <v>0</v>
      </c>
      <c r="E32" s="11">
        <v>0</v>
      </c>
      <c r="F32" s="11">
        <f t="shared" si="0"/>
        <v>0</v>
      </c>
      <c r="G32" s="69">
        <f t="shared" si="1"/>
        <v>0</v>
      </c>
      <c r="H32" s="69" t="e">
        <f t="shared" si="2"/>
        <v>#DIV/0!</v>
      </c>
    </row>
    <row r="33" spans="1:8" x14ac:dyDescent="0.2">
      <c r="A33" s="12" t="s">
        <v>52</v>
      </c>
      <c r="B33" s="12" t="s">
        <v>53</v>
      </c>
      <c r="C33" s="13">
        <v>286.68</v>
      </c>
      <c r="D33" s="13">
        <v>0</v>
      </c>
      <c r="E33" s="11">
        <v>0</v>
      </c>
      <c r="F33" s="11">
        <f t="shared" si="0"/>
        <v>0</v>
      </c>
      <c r="G33" s="69">
        <f t="shared" si="1"/>
        <v>0</v>
      </c>
      <c r="H33" s="69" t="e">
        <f t="shared" si="2"/>
        <v>#DIV/0!</v>
      </c>
    </row>
    <row r="34" spans="1:8" x14ac:dyDescent="0.2">
      <c r="A34" s="65">
        <v>67</v>
      </c>
      <c r="B34" s="65" t="s">
        <v>240</v>
      </c>
      <c r="C34" s="13">
        <v>77858.39</v>
      </c>
      <c r="D34" s="11">
        <v>170550</v>
      </c>
      <c r="E34" s="11">
        <v>0</v>
      </c>
      <c r="F34" s="11">
        <f t="shared" si="0"/>
        <v>170550</v>
      </c>
      <c r="G34" s="69">
        <f t="shared" si="1"/>
        <v>0</v>
      </c>
      <c r="H34" s="69">
        <f t="shared" si="2"/>
        <v>0</v>
      </c>
    </row>
    <row r="35" spans="1:8" x14ac:dyDescent="0.2">
      <c r="A35" s="65">
        <v>671</v>
      </c>
      <c r="B35" s="65" t="s">
        <v>241</v>
      </c>
      <c r="C35" s="66">
        <v>77858.39</v>
      </c>
      <c r="D35" s="11">
        <v>170550</v>
      </c>
      <c r="E35" s="11">
        <v>0</v>
      </c>
      <c r="F35" s="11">
        <f t="shared" si="0"/>
        <v>170550</v>
      </c>
      <c r="G35" s="69">
        <f t="shared" si="1"/>
        <v>0</v>
      </c>
      <c r="H35" s="69">
        <f t="shared" si="2"/>
        <v>0</v>
      </c>
    </row>
    <row r="36" spans="1:8" x14ac:dyDescent="0.2">
      <c r="A36" s="67">
        <v>6711</v>
      </c>
      <c r="B36" s="65" t="s">
        <v>242</v>
      </c>
      <c r="C36" s="18">
        <v>67606.62</v>
      </c>
      <c r="D36" s="11">
        <v>163350</v>
      </c>
      <c r="E36" s="11">
        <v>0</v>
      </c>
      <c r="F36" s="11">
        <f t="shared" si="0"/>
        <v>163350</v>
      </c>
      <c r="G36" s="69">
        <f t="shared" si="1"/>
        <v>0</v>
      </c>
      <c r="H36" s="69">
        <f t="shared" si="2"/>
        <v>0</v>
      </c>
    </row>
    <row r="37" spans="1:8" x14ac:dyDescent="0.2">
      <c r="A37" s="67">
        <v>6712</v>
      </c>
      <c r="B37" s="65" t="s">
        <v>243</v>
      </c>
      <c r="C37" s="18">
        <v>10251.77</v>
      </c>
      <c r="D37" s="11">
        <v>7200</v>
      </c>
      <c r="E37" s="13">
        <v>0</v>
      </c>
      <c r="F37" s="11">
        <f t="shared" si="0"/>
        <v>7200</v>
      </c>
      <c r="G37" s="69">
        <f t="shared" si="1"/>
        <v>0</v>
      </c>
      <c r="H37" s="69">
        <f t="shared" si="2"/>
        <v>0</v>
      </c>
    </row>
    <row r="38" spans="1:8" s="154" customFormat="1" x14ac:dyDescent="0.2">
      <c r="A38" s="67">
        <v>68</v>
      </c>
      <c r="B38" s="65" t="s">
        <v>253</v>
      </c>
      <c r="C38" s="18">
        <v>0</v>
      </c>
      <c r="D38" s="11">
        <v>1500</v>
      </c>
      <c r="E38" s="13">
        <v>652.58000000000004</v>
      </c>
      <c r="F38" s="11">
        <f t="shared" si="0"/>
        <v>847.42</v>
      </c>
      <c r="G38" s="69" t="e">
        <f t="shared" si="1"/>
        <v>#DIV/0!</v>
      </c>
      <c r="H38" s="69">
        <f t="shared" si="2"/>
        <v>43.505333333333333</v>
      </c>
    </row>
    <row r="39" spans="1:8" s="154" customFormat="1" x14ac:dyDescent="0.2">
      <c r="A39" s="67">
        <v>6831</v>
      </c>
      <c r="B39" s="65" t="s">
        <v>255</v>
      </c>
      <c r="C39" s="18">
        <v>0</v>
      </c>
      <c r="D39" s="11">
        <v>1500</v>
      </c>
      <c r="E39" s="13">
        <v>652.58000000000004</v>
      </c>
      <c r="F39" s="11">
        <f t="shared" si="0"/>
        <v>847.42</v>
      </c>
      <c r="G39" s="69" t="e">
        <f t="shared" si="1"/>
        <v>#DIV/0!</v>
      </c>
      <c r="H39" s="69">
        <f t="shared" si="2"/>
        <v>43.505333333333333</v>
      </c>
    </row>
    <row r="40" spans="1:8" x14ac:dyDescent="0.2">
      <c r="A40" s="67">
        <v>9</v>
      </c>
      <c r="B40" s="65" t="s">
        <v>233</v>
      </c>
      <c r="C40" s="18">
        <v>0</v>
      </c>
      <c r="D40" s="11">
        <v>1000</v>
      </c>
      <c r="E40" s="13">
        <v>0</v>
      </c>
      <c r="F40" s="11">
        <f t="shared" si="0"/>
        <v>1000</v>
      </c>
      <c r="G40" s="69" t="e">
        <f t="shared" si="1"/>
        <v>#DIV/0!</v>
      </c>
      <c r="H40" s="69">
        <f t="shared" si="2"/>
        <v>0</v>
      </c>
    </row>
    <row r="41" spans="1:8" x14ac:dyDescent="0.2">
      <c r="A41" s="67">
        <v>92</v>
      </c>
      <c r="B41" s="65" t="s">
        <v>244</v>
      </c>
      <c r="C41" s="18" t="s">
        <v>31</v>
      </c>
      <c r="D41" s="11">
        <v>1000</v>
      </c>
      <c r="E41" s="13">
        <v>0</v>
      </c>
      <c r="F41" s="11">
        <f t="shared" si="0"/>
        <v>1000</v>
      </c>
      <c r="G41" s="69" t="e">
        <f t="shared" si="1"/>
        <v>#VALUE!</v>
      </c>
      <c r="H41" s="69">
        <f t="shared" si="2"/>
        <v>0</v>
      </c>
    </row>
    <row r="42" spans="1:8" x14ac:dyDescent="0.2">
      <c r="A42" s="67">
        <v>922</v>
      </c>
      <c r="B42" s="65" t="s">
        <v>245</v>
      </c>
      <c r="C42" s="18" t="s">
        <v>31</v>
      </c>
      <c r="D42" s="11">
        <v>1000</v>
      </c>
      <c r="E42" s="13">
        <v>0</v>
      </c>
      <c r="F42" s="11">
        <f t="shared" si="0"/>
        <v>1000</v>
      </c>
      <c r="G42" s="69" t="e">
        <f t="shared" si="1"/>
        <v>#VALUE!</v>
      </c>
      <c r="H42" s="69">
        <f t="shared" si="2"/>
        <v>0</v>
      </c>
    </row>
    <row r="43" spans="1:8" x14ac:dyDescent="0.2">
      <c r="A43" s="67">
        <v>9221</v>
      </c>
      <c r="B43" s="65" t="s">
        <v>246</v>
      </c>
      <c r="C43" s="18" t="s">
        <v>31</v>
      </c>
      <c r="D43" s="11">
        <v>1000</v>
      </c>
      <c r="E43" s="13">
        <v>0</v>
      </c>
      <c r="F43" s="11">
        <f t="shared" si="0"/>
        <v>1000</v>
      </c>
      <c r="G43" s="69" t="e">
        <f t="shared" si="1"/>
        <v>#VALUE!</v>
      </c>
      <c r="H43" s="69">
        <f t="shared" si="2"/>
        <v>0</v>
      </c>
    </row>
    <row r="46" spans="1:8" ht="48" x14ac:dyDescent="0.2">
      <c r="A46" s="158" t="s">
        <v>0</v>
      </c>
      <c r="B46" s="166"/>
      <c r="C46" s="119" t="s">
        <v>198</v>
      </c>
      <c r="D46" s="119" t="s">
        <v>271</v>
      </c>
      <c r="E46" s="119" t="s">
        <v>1</v>
      </c>
      <c r="F46" s="119" t="s">
        <v>2</v>
      </c>
      <c r="G46" s="40" t="s">
        <v>230</v>
      </c>
      <c r="H46" s="40" t="s">
        <v>231</v>
      </c>
    </row>
    <row r="47" spans="1:8" x14ac:dyDescent="0.2">
      <c r="A47" s="119" t="s">
        <v>3</v>
      </c>
      <c r="B47" s="119" t="s">
        <v>4</v>
      </c>
      <c r="C47" s="119" t="s">
        <v>14</v>
      </c>
      <c r="D47" s="119" t="s">
        <v>5</v>
      </c>
      <c r="E47" s="119" t="s">
        <v>15</v>
      </c>
      <c r="F47" s="119" t="s">
        <v>16</v>
      </c>
      <c r="G47" s="7" t="s">
        <v>17</v>
      </c>
      <c r="H47" s="7" t="s">
        <v>18</v>
      </c>
    </row>
    <row r="48" spans="1:8" x14ac:dyDescent="0.2">
      <c r="A48" s="8"/>
      <c r="B48" s="8" t="s">
        <v>9</v>
      </c>
      <c r="C48" s="16">
        <v>274935</v>
      </c>
      <c r="D48" s="16">
        <f>D50+D59+D90+D96+D106</f>
        <v>1060350</v>
      </c>
      <c r="E48" s="16">
        <v>594592.06999999995</v>
      </c>
      <c r="F48" s="9">
        <f>D48-E48</f>
        <v>465757.93000000005</v>
      </c>
      <c r="G48" s="71">
        <f>E48/C48*100</f>
        <v>216.26641569825594</v>
      </c>
      <c r="H48" s="71">
        <f>E48/D48*100</f>
        <v>56.07507615410006</v>
      </c>
    </row>
    <row r="49" spans="1:24" x14ac:dyDescent="0.2">
      <c r="A49" s="10" t="s">
        <v>10</v>
      </c>
      <c r="B49" s="10" t="s">
        <v>11</v>
      </c>
      <c r="C49" s="18">
        <v>274935</v>
      </c>
      <c r="D49" s="11">
        <v>1038450</v>
      </c>
      <c r="E49" s="11">
        <v>581698.63</v>
      </c>
      <c r="F49" s="11">
        <f>D49-E49</f>
        <v>456751.37</v>
      </c>
      <c r="G49" s="70">
        <f>E49/C49*100</f>
        <v>211.57678360339719</v>
      </c>
      <c r="H49" s="70">
        <f>E49/D49*100</f>
        <v>56.016046030141077</v>
      </c>
    </row>
    <row r="50" spans="1:24" x14ac:dyDescent="0.2">
      <c r="A50" s="10" t="s">
        <v>54</v>
      </c>
      <c r="B50" s="10" t="s">
        <v>55</v>
      </c>
      <c r="C50" s="18">
        <v>170183.33</v>
      </c>
      <c r="D50" s="11">
        <v>690100</v>
      </c>
      <c r="E50" s="11">
        <v>385816.2</v>
      </c>
      <c r="F50" s="11">
        <f t="shared" ref="F50:F116" si="3">D50-E50</f>
        <v>304283.8</v>
      </c>
      <c r="G50" s="70">
        <f t="shared" ref="G50:G113" si="4">E50/C50*100</f>
        <v>226.70622322409608</v>
      </c>
      <c r="H50" s="70">
        <f t="shared" ref="H50:H118" si="5">E50/D50*100</f>
        <v>55.907288798724821</v>
      </c>
    </row>
    <row r="51" spans="1:24" x14ac:dyDescent="0.2">
      <c r="A51" s="10" t="s">
        <v>56</v>
      </c>
      <c r="B51" s="10" t="s">
        <v>57</v>
      </c>
      <c r="C51" s="18">
        <v>138753.95000000001</v>
      </c>
      <c r="D51" s="11">
        <v>573100</v>
      </c>
      <c r="E51" s="11">
        <v>321254.83</v>
      </c>
      <c r="F51" s="11">
        <f t="shared" si="3"/>
        <v>251845.16999999998</v>
      </c>
      <c r="G51" s="70">
        <f t="shared" si="4"/>
        <v>231.52842135304974</v>
      </c>
      <c r="H51" s="70">
        <f t="shared" si="5"/>
        <v>56.055632524864777</v>
      </c>
    </row>
    <row r="52" spans="1:24" x14ac:dyDescent="0.2">
      <c r="A52" s="10" t="s">
        <v>58</v>
      </c>
      <c r="B52" s="10" t="s">
        <v>59</v>
      </c>
      <c r="C52" s="18">
        <v>138753.95000000001</v>
      </c>
      <c r="D52" s="11">
        <v>383000</v>
      </c>
      <c r="E52" s="11">
        <v>230322.96</v>
      </c>
      <c r="F52" s="11">
        <f t="shared" si="3"/>
        <v>152677.04</v>
      </c>
      <c r="G52" s="70">
        <f t="shared" si="4"/>
        <v>165.99380414035059</v>
      </c>
      <c r="H52" s="70">
        <f t="shared" si="5"/>
        <v>60.136543080939944</v>
      </c>
    </row>
    <row r="53" spans="1:24" x14ac:dyDescent="0.2">
      <c r="A53" s="10" t="s">
        <v>60</v>
      </c>
      <c r="B53" s="10" t="s">
        <v>61</v>
      </c>
      <c r="C53" s="18">
        <v>0</v>
      </c>
      <c r="D53" s="11">
        <v>11100</v>
      </c>
      <c r="E53" s="11">
        <v>5235.3900000000003</v>
      </c>
      <c r="F53" s="11">
        <f t="shared" si="3"/>
        <v>5864.61</v>
      </c>
      <c r="G53" s="70" t="e">
        <f t="shared" si="4"/>
        <v>#DIV/0!</v>
      </c>
      <c r="H53" s="70">
        <f t="shared" si="5"/>
        <v>47.165675675675679</v>
      </c>
    </row>
    <row r="54" spans="1:24" x14ac:dyDescent="0.2">
      <c r="A54" s="10" t="s">
        <v>62</v>
      </c>
      <c r="B54" s="10" t="s">
        <v>63</v>
      </c>
      <c r="C54" s="18">
        <v>0</v>
      </c>
      <c r="D54" s="11">
        <v>179000</v>
      </c>
      <c r="E54" s="11">
        <v>85696.48</v>
      </c>
      <c r="F54" s="11">
        <f t="shared" si="3"/>
        <v>93303.52</v>
      </c>
      <c r="G54" s="70" t="e">
        <f t="shared" si="4"/>
        <v>#DIV/0!</v>
      </c>
      <c r="H54" s="70">
        <f t="shared" si="5"/>
        <v>47.87512849162011</v>
      </c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</row>
    <row r="55" spans="1:24" x14ac:dyDescent="0.2">
      <c r="A55" s="10" t="s">
        <v>64</v>
      </c>
      <c r="B55" s="10" t="s">
        <v>65</v>
      </c>
      <c r="C55" s="18">
        <v>8678.08</v>
      </c>
      <c r="D55" s="11">
        <v>22000</v>
      </c>
      <c r="E55" s="11">
        <v>11581.76</v>
      </c>
      <c r="F55" s="11">
        <f t="shared" si="3"/>
        <v>10418.24</v>
      </c>
      <c r="G55" s="70">
        <f t="shared" si="4"/>
        <v>133.45993583834212</v>
      </c>
      <c r="H55" s="70">
        <f t="shared" si="5"/>
        <v>52.644363636363636</v>
      </c>
    </row>
    <row r="56" spans="1:24" x14ac:dyDescent="0.2">
      <c r="A56" s="10" t="s">
        <v>66</v>
      </c>
      <c r="B56" s="10" t="s">
        <v>65</v>
      </c>
      <c r="C56" s="18">
        <v>8678.08</v>
      </c>
      <c r="D56" s="11">
        <v>22000</v>
      </c>
      <c r="E56" s="11">
        <v>11581.76</v>
      </c>
      <c r="F56" s="11">
        <f t="shared" si="3"/>
        <v>10418.24</v>
      </c>
      <c r="G56" s="70">
        <f t="shared" si="4"/>
        <v>133.45993583834212</v>
      </c>
      <c r="H56" s="70">
        <f t="shared" si="5"/>
        <v>52.644363636363636</v>
      </c>
      <c r="I56" s="176"/>
      <c r="J56" s="176"/>
      <c r="K56" s="176"/>
      <c r="L56" s="176"/>
      <c r="M56" s="176"/>
      <c r="N56" s="176"/>
      <c r="O56" s="176"/>
      <c r="P56" s="176"/>
      <c r="Q56" s="176"/>
    </row>
    <row r="57" spans="1:24" x14ac:dyDescent="0.2">
      <c r="A57" s="10" t="s">
        <v>67</v>
      </c>
      <c r="B57" s="10" t="s">
        <v>68</v>
      </c>
      <c r="C57" s="18">
        <v>22751.3</v>
      </c>
      <c r="D57" s="11">
        <v>95000</v>
      </c>
      <c r="E57" s="11">
        <v>52979.61</v>
      </c>
      <c r="F57" s="11">
        <f t="shared" si="3"/>
        <v>42020.39</v>
      </c>
      <c r="G57" s="70">
        <f t="shared" si="4"/>
        <v>232.86410007340243</v>
      </c>
      <c r="H57" s="70">
        <f t="shared" si="5"/>
        <v>55.768010526315791</v>
      </c>
    </row>
    <row r="58" spans="1:24" x14ac:dyDescent="0.2">
      <c r="A58" s="10" t="s">
        <v>69</v>
      </c>
      <c r="B58" s="10" t="s">
        <v>70</v>
      </c>
      <c r="C58" s="18">
        <v>22751.3</v>
      </c>
      <c r="D58" s="11">
        <v>95000</v>
      </c>
      <c r="E58" s="11">
        <v>52979.61</v>
      </c>
      <c r="F58" s="11">
        <f t="shared" si="3"/>
        <v>42020.39</v>
      </c>
      <c r="G58" s="70">
        <f t="shared" si="4"/>
        <v>232.86410007340243</v>
      </c>
      <c r="H58" s="70">
        <f t="shared" si="5"/>
        <v>55.768010526315791</v>
      </c>
    </row>
    <row r="59" spans="1:24" x14ac:dyDescent="0.2">
      <c r="A59" s="10" t="s">
        <v>71</v>
      </c>
      <c r="B59" s="10" t="s">
        <v>72</v>
      </c>
      <c r="C59" s="18">
        <v>104183.71</v>
      </c>
      <c r="D59" s="11">
        <v>344350</v>
      </c>
      <c r="E59" s="11">
        <v>192342.69</v>
      </c>
      <c r="F59" s="11">
        <f t="shared" si="3"/>
        <v>152007.31</v>
      </c>
      <c r="G59" s="70">
        <f t="shared" si="4"/>
        <v>184.61877581437636</v>
      </c>
      <c r="H59" s="70">
        <f t="shared" si="5"/>
        <v>55.85674168723682</v>
      </c>
    </row>
    <row r="60" spans="1:24" x14ac:dyDescent="0.2">
      <c r="A60" s="10" t="s">
        <v>73</v>
      </c>
      <c r="B60" s="10" t="s">
        <v>74</v>
      </c>
      <c r="C60" s="18">
        <v>8728.59</v>
      </c>
      <c r="D60" s="11">
        <v>54000</v>
      </c>
      <c r="E60" s="11">
        <v>23447.52</v>
      </c>
      <c r="F60" s="11">
        <f t="shared" si="3"/>
        <v>30552.48</v>
      </c>
      <c r="G60" s="70">
        <f t="shared" si="4"/>
        <v>268.62895381728322</v>
      </c>
      <c r="H60" s="70">
        <f t="shared" si="5"/>
        <v>43.421333333333337</v>
      </c>
    </row>
    <row r="61" spans="1:24" x14ac:dyDescent="0.2">
      <c r="A61" s="10" t="s">
        <v>75</v>
      </c>
      <c r="B61" s="10" t="s">
        <v>76</v>
      </c>
      <c r="C61" s="18">
        <v>1630.54</v>
      </c>
      <c r="D61" s="11">
        <v>19800</v>
      </c>
      <c r="E61" s="11">
        <v>9905.1299999999992</v>
      </c>
      <c r="F61" s="11">
        <f t="shared" si="3"/>
        <v>9894.8700000000008</v>
      </c>
      <c r="G61" s="70">
        <f t="shared" si="4"/>
        <v>607.47543758509448</v>
      </c>
      <c r="H61" s="70">
        <f t="shared" si="5"/>
        <v>50.025909090909082</v>
      </c>
    </row>
    <row r="62" spans="1:24" x14ac:dyDescent="0.2">
      <c r="A62" s="10" t="s">
        <v>77</v>
      </c>
      <c r="B62" s="10" t="s">
        <v>78</v>
      </c>
      <c r="C62" s="18">
        <v>6810.55</v>
      </c>
      <c r="D62" s="11">
        <v>31800</v>
      </c>
      <c r="E62" s="11">
        <v>12632.39</v>
      </c>
      <c r="F62" s="11">
        <f t="shared" si="3"/>
        <v>19167.61</v>
      </c>
      <c r="G62" s="70">
        <f t="shared" si="4"/>
        <v>185.482670268921</v>
      </c>
      <c r="H62" s="70">
        <f t="shared" si="5"/>
        <v>39.724496855345912</v>
      </c>
    </row>
    <row r="63" spans="1:24" x14ac:dyDescent="0.2">
      <c r="A63" s="10" t="s">
        <v>79</v>
      </c>
      <c r="B63" s="10" t="s">
        <v>80</v>
      </c>
      <c r="C63" s="18">
        <v>287.5</v>
      </c>
      <c r="D63" s="11">
        <v>2400</v>
      </c>
      <c r="E63" s="11">
        <v>910</v>
      </c>
      <c r="F63" s="11">
        <f t="shared" si="3"/>
        <v>1490</v>
      </c>
      <c r="G63" s="70">
        <f t="shared" si="4"/>
        <v>316.52173913043475</v>
      </c>
      <c r="H63" s="70">
        <f t="shared" si="5"/>
        <v>37.916666666666664</v>
      </c>
    </row>
    <row r="64" spans="1:24" x14ac:dyDescent="0.2">
      <c r="A64" s="10" t="s">
        <v>81</v>
      </c>
      <c r="B64" s="10" t="s">
        <v>82</v>
      </c>
      <c r="C64" s="18">
        <v>0</v>
      </c>
      <c r="D64" s="11">
        <v>0</v>
      </c>
      <c r="E64" s="11">
        <v>0</v>
      </c>
      <c r="F64" s="11">
        <f t="shared" si="3"/>
        <v>0</v>
      </c>
      <c r="G64" s="70" t="e">
        <f t="shared" si="4"/>
        <v>#DIV/0!</v>
      </c>
      <c r="H64" s="70" t="e">
        <f t="shared" si="5"/>
        <v>#DIV/0!</v>
      </c>
    </row>
    <row r="65" spans="1:24" x14ac:dyDescent="0.2">
      <c r="A65" s="10" t="s">
        <v>83</v>
      </c>
      <c r="B65" s="10" t="s">
        <v>84</v>
      </c>
      <c r="C65" s="18">
        <v>55911.41</v>
      </c>
      <c r="D65" s="11">
        <v>174100</v>
      </c>
      <c r="E65" s="11">
        <v>93746.08</v>
      </c>
      <c r="F65" s="11">
        <f t="shared" si="3"/>
        <v>80353.919999999998</v>
      </c>
      <c r="G65" s="70">
        <f t="shared" si="4"/>
        <v>167.66896059319555</v>
      </c>
      <c r="H65" s="70">
        <f t="shared" si="5"/>
        <v>53.846111430212517</v>
      </c>
    </row>
    <row r="66" spans="1:24" x14ac:dyDescent="0.2">
      <c r="A66" s="10" t="s">
        <v>85</v>
      </c>
      <c r="B66" s="10" t="s">
        <v>86</v>
      </c>
      <c r="C66" s="18">
        <v>4765.66</v>
      </c>
      <c r="D66" s="11">
        <v>23400</v>
      </c>
      <c r="E66" s="11">
        <v>17372.13</v>
      </c>
      <c r="F66" s="11">
        <f t="shared" si="3"/>
        <v>6027.869999999999</v>
      </c>
      <c r="G66" s="70">
        <f t="shared" si="4"/>
        <v>364.52726379976752</v>
      </c>
      <c r="H66" s="70">
        <f t="shared" si="5"/>
        <v>74.239871794871803</v>
      </c>
    </row>
    <row r="67" spans="1:24" x14ac:dyDescent="0.2">
      <c r="A67" s="10" t="s">
        <v>87</v>
      </c>
      <c r="B67" s="10" t="s">
        <v>88</v>
      </c>
      <c r="C67" s="18">
        <v>35636.78</v>
      </c>
      <c r="D67" s="11">
        <v>111100</v>
      </c>
      <c r="E67" s="11">
        <v>52808.08</v>
      </c>
      <c r="F67" s="11">
        <f t="shared" si="3"/>
        <v>58291.92</v>
      </c>
      <c r="G67" s="70">
        <f t="shared" si="4"/>
        <v>148.18420743961718</v>
      </c>
      <c r="H67" s="70">
        <f t="shared" si="5"/>
        <v>47.532025202520259</v>
      </c>
    </row>
    <row r="68" spans="1:24" x14ac:dyDescent="0.2">
      <c r="A68" s="10" t="s">
        <v>89</v>
      </c>
      <c r="B68" s="10" t="s">
        <v>90</v>
      </c>
      <c r="C68" s="18">
        <v>13850.59</v>
      </c>
      <c r="D68" s="11">
        <v>30000</v>
      </c>
      <c r="E68" s="11">
        <v>19751.63</v>
      </c>
      <c r="F68" s="11">
        <f t="shared" si="3"/>
        <v>10248.369999999999</v>
      </c>
      <c r="G68" s="70">
        <f t="shared" si="4"/>
        <v>142.60497206256196</v>
      </c>
      <c r="H68" s="70">
        <f t="shared" si="5"/>
        <v>65.838766666666672</v>
      </c>
    </row>
    <row r="69" spans="1:24" x14ac:dyDescent="0.2">
      <c r="A69" s="10" t="s">
        <v>91</v>
      </c>
      <c r="B69" s="10" t="s">
        <v>92</v>
      </c>
      <c r="C69" s="18">
        <v>288.89</v>
      </c>
      <c r="D69" s="11">
        <v>1400</v>
      </c>
      <c r="E69" s="11">
        <v>688.66</v>
      </c>
      <c r="F69" s="11">
        <f t="shared" si="3"/>
        <v>711.34</v>
      </c>
      <c r="G69" s="70">
        <f t="shared" si="4"/>
        <v>238.38139084080447</v>
      </c>
      <c r="H69" s="70">
        <f t="shared" si="5"/>
        <v>49.19</v>
      </c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</row>
    <row r="70" spans="1:24" x14ac:dyDescent="0.2">
      <c r="A70" s="10" t="s">
        <v>93</v>
      </c>
      <c r="B70" s="10" t="s">
        <v>94</v>
      </c>
      <c r="C70" s="18">
        <v>1304.3900000000001</v>
      </c>
      <c r="D70" s="11">
        <v>4700</v>
      </c>
      <c r="E70" s="11">
        <v>2740.08</v>
      </c>
      <c r="F70" s="11">
        <f t="shared" si="3"/>
        <v>1959.92</v>
      </c>
      <c r="G70" s="70">
        <f t="shared" si="4"/>
        <v>210.06600786574566</v>
      </c>
      <c r="H70" s="70">
        <f t="shared" si="5"/>
        <v>58.299574468085105</v>
      </c>
    </row>
    <row r="71" spans="1:24" x14ac:dyDescent="0.2">
      <c r="A71" s="10" t="s">
        <v>95</v>
      </c>
      <c r="B71" s="10" t="s">
        <v>96</v>
      </c>
      <c r="C71" s="18">
        <v>65.099999999999994</v>
      </c>
      <c r="D71" s="11">
        <v>3500</v>
      </c>
      <c r="E71" s="11">
        <v>385.5</v>
      </c>
      <c r="F71" s="11">
        <f t="shared" si="3"/>
        <v>3114.5</v>
      </c>
      <c r="G71" s="70">
        <f t="shared" si="4"/>
        <v>592.16589861751152</v>
      </c>
      <c r="H71" s="70">
        <f t="shared" si="5"/>
        <v>11.014285714285714</v>
      </c>
    </row>
    <row r="72" spans="1:24" x14ac:dyDescent="0.2">
      <c r="A72" s="10" t="s">
        <v>97</v>
      </c>
      <c r="B72" s="10" t="s">
        <v>98</v>
      </c>
      <c r="C72" s="18">
        <v>33690.949999999997</v>
      </c>
      <c r="D72" s="11">
        <v>99500</v>
      </c>
      <c r="E72" s="11">
        <v>69403.490000000005</v>
      </c>
      <c r="F72" s="11">
        <f t="shared" si="3"/>
        <v>30096.509999999995</v>
      </c>
      <c r="G72" s="70">
        <f t="shared" si="4"/>
        <v>206.00039476476627</v>
      </c>
      <c r="H72" s="70">
        <f t="shared" si="5"/>
        <v>69.752251256281411</v>
      </c>
    </row>
    <row r="73" spans="1:24" x14ac:dyDescent="0.2">
      <c r="A73" s="10" t="s">
        <v>99</v>
      </c>
      <c r="B73" s="10" t="s">
        <v>100</v>
      </c>
      <c r="C73" s="18">
        <v>1355.76</v>
      </c>
      <c r="D73" s="11">
        <v>11000</v>
      </c>
      <c r="E73" s="11">
        <v>4067.09</v>
      </c>
      <c r="F73" s="11">
        <f t="shared" si="3"/>
        <v>6932.91</v>
      </c>
      <c r="G73" s="70">
        <f t="shared" si="4"/>
        <v>299.98598572018648</v>
      </c>
      <c r="H73" s="70">
        <f t="shared" si="5"/>
        <v>36.973545454545452</v>
      </c>
    </row>
    <row r="74" spans="1:24" x14ac:dyDescent="0.2">
      <c r="A74" s="10" t="s">
        <v>101</v>
      </c>
      <c r="B74" s="10" t="s">
        <v>102</v>
      </c>
      <c r="C74" s="18">
        <v>6079.14</v>
      </c>
      <c r="D74" s="11">
        <v>41100</v>
      </c>
      <c r="E74" s="11">
        <v>34018.26</v>
      </c>
      <c r="F74" s="11">
        <f t="shared" si="3"/>
        <v>7081.739999999998</v>
      </c>
      <c r="G74" s="70">
        <f t="shared" si="4"/>
        <v>559.59000779715552</v>
      </c>
      <c r="H74" s="70">
        <f t="shared" si="5"/>
        <v>82.769489051094894</v>
      </c>
    </row>
    <row r="75" spans="1:24" x14ac:dyDescent="0.2">
      <c r="A75" s="10" t="s">
        <v>103</v>
      </c>
      <c r="B75" s="10" t="s">
        <v>104</v>
      </c>
      <c r="C75" s="18">
        <v>63.72</v>
      </c>
      <c r="D75" s="11">
        <v>3300</v>
      </c>
      <c r="E75" s="11">
        <v>173</v>
      </c>
      <c r="F75" s="11">
        <f t="shared" si="3"/>
        <v>3127</v>
      </c>
      <c r="G75" s="70">
        <f t="shared" si="4"/>
        <v>271.50031387319524</v>
      </c>
      <c r="H75" s="70">
        <f t="shared" si="5"/>
        <v>5.2424242424242422</v>
      </c>
    </row>
    <row r="76" spans="1:24" x14ac:dyDescent="0.2">
      <c r="A76" s="10" t="s">
        <v>105</v>
      </c>
      <c r="B76" s="10" t="s">
        <v>106</v>
      </c>
      <c r="C76" s="18">
        <v>5465.41</v>
      </c>
      <c r="D76" s="11">
        <v>10900</v>
      </c>
      <c r="E76" s="11">
        <v>9566.52</v>
      </c>
      <c r="F76" s="11">
        <f t="shared" si="3"/>
        <v>1333.4799999999996</v>
      </c>
      <c r="G76" s="70">
        <f t="shared" si="4"/>
        <v>175.0375543646314</v>
      </c>
      <c r="H76" s="70">
        <f t="shared" si="5"/>
        <v>87.766238532110094</v>
      </c>
    </row>
    <row r="77" spans="1:24" x14ac:dyDescent="0.2">
      <c r="A77" s="10" t="s">
        <v>107</v>
      </c>
      <c r="B77" s="10" t="s">
        <v>108</v>
      </c>
      <c r="C77" s="18">
        <v>263.5</v>
      </c>
      <c r="D77" s="11">
        <v>2500</v>
      </c>
      <c r="E77" s="11">
        <v>967.86</v>
      </c>
      <c r="F77" s="11">
        <f t="shared" si="3"/>
        <v>1532.1399999999999</v>
      </c>
      <c r="G77" s="70">
        <f t="shared" si="4"/>
        <v>367.30929791271348</v>
      </c>
      <c r="H77" s="70">
        <f t="shared" si="5"/>
        <v>38.714399999999998</v>
      </c>
      <c r="I77" s="176"/>
      <c r="J77" s="176"/>
      <c r="K77" s="176"/>
      <c r="L77" s="176"/>
      <c r="M77" s="176"/>
      <c r="N77" s="176"/>
      <c r="O77" s="176"/>
      <c r="P77" s="176"/>
      <c r="Q77" s="176"/>
      <c r="R77" s="176"/>
    </row>
    <row r="78" spans="1:24" x14ac:dyDescent="0.2">
      <c r="A78" s="10" t="s">
        <v>109</v>
      </c>
      <c r="B78" s="10" t="s">
        <v>110</v>
      </c>
      <c r="C78" s="18">
        <v>246.28</v>
      </c>
      <c r="D78" s="11">
        <v>2100</v>
      </c>
      <c r="E78" s="11">
        <v>3033.33</v>
      </c>
      <c r="F78" s="11">
        <f t="shared" si="3"/>
        <v>-933.32999999999993</v>
      </c>
      <c r="G78" s="70">
        <f t="shared" si="4"/>
        <v>1231.6590872178008</v>
      </c>
      <c r="H78" s="70">
        <f t="shared" si="5"/>
        <v>144.44428571428571</v>
      </c>
      <c r="I78" s="181" t="s">
        <v>275</v>
      </c>
    </row>
    <row r="79" spans="1:24" x14ac:dyDescent="0.2">
      <c r="A79" s="10" t="s">
        <v>111</v>
      </c>
      <c r="B79" s="10" t="s">
        <v>112</v>
      </c>
      <c r="C79" s="18">
        <v>16113.15</v>
      </c>
      <c r="D79" s="11">
        <v>17700</v>
      </c>
      <c r="E79" s="11">
        <v>11514.88</v>
      </c>
      <c r="F79" s="11">
        <f t="shared" si="3"/>
        <v>6185.1200000000008</v>
      </c>
      <c r="G79" s="70">
        <f t="shared" si="4"/>
        <v>71.462625247080808</v>
      </c>
      <c r="H79" s="70">
        <f t="shared" si="5"/>
        <v>65.055819209039541</v>
      </c>
    </row>
    <row r="80" spans="1:24" x14ac:dyDescent="0.2">
      <c r="A80" s="10" t="s">
        <v>113</v>
      </c>
      <c r="B80" s="10" t="s">
        <v>114</v>
      </c>
      <c r="C80" s="18">
        <v>2518.4499999999998</v>
      </c>
      <c r="D80" s="11">
        <v>8800</v>
      </c>
      <c r="E80" s="11">
        <v>4879.5</v>
      </c>
      <c r="F80" s="11">
        <f t="shared" si="3"/>
        <v>3920.5</v>
      </c>
      <c r="G80" s="70">
        <f t="shared" si="4"/>
        <v>193.75012408425818</v>
      </c>
      <c r="H80" s="70">
        <f t="shared" si="5"/>
        <v>55.448863636363633</v>
      </c>
    </row>
    <row r="81" spans="1:8" x14ac:dyDescent="0.2">
      <c r="A81" s="10" t="s">
        <v>115</v>
      </c>
      <c r="B81" s="10" t="s">
        <v>116</v>
      </c>
      <c r="C81" s="18">
        <v>1585.54</v>
      </c>
      <c r="D81" s="11">
        <v>2100</v>
      </c>
      <c r="E81" s="11">
        <v>1700</v>
      </c>
      <c r="F81" s="11">
        <f t="shared" si="3"/>
        <v>400</v>
      </c>
      <c r="G81" s="70">
        <f t="shared" si="4"/>
        <v>107.21899163691866</v>
      </c>
      <c r="H81" s="70">
        <f t="shared" si="5"/>
        <v>80.952380952380949</v>
      </c>
    </row>
    <row r="82" spans="1:8" x14ac:dyDescent="0.2">
      <c r="A82" s="10" t="s">
        <v>117</v>
      </c>
      <c r="B82" s="10" t="s">
        <v>118</v>
      </c>
      <c r="C82" s="18">
        <v>5852.76</v>
      </c>
      <c r="D82" s="11">
        <v>16750</v>
      </c>
      <c r="E82" s="11">
        <v>5745.6</v>
      </c>
      <c r="F82" s="11">
        <f t="shared" si="3"/>
        <v>11004.4</v>
      </c>
      <c r="G82" s="70">
        <f t="shared" si="4"/>
        <v>98.169068952084146</v>
      </c>
      <c r="H82" s="70">
        <f t="shared" si="5"/>
        <v>34.302089552238805</v>
      </c>
    </row>
    <row r="83" spans="1:8" x14ac:dyDescent="0.2">
      <c r="A83" s="10" t="s">
        <v>119</v>
      </c>
      <c r="B83" s="10" t="s">
        <v>120</v>
      </c>
      <c r="C83" s="18">
        <v>873.35</v>
      </c>
      <c r="D83" s="11">
        <v>2800</v>
      </c>
      <c r="E83" s="11">
        <v>971.98</v>
      </c>
      <c r="F83" s="11">
        <f t="shared" si="3"/>
        <v>1828.02</v>
      </c>
      <c r="G83" s="70">
        <f t="shared" si="4"/>
        <v>111.29329592946699</v>
      </c>
      <c r="H83" s="70">
        <f t="shared" si="5"/>
        <v>34.713571428571427</v>
      </c>
    </row>
    <row r="84" spans="1:8" x14ac:dyDescent="0.2">
      <c r="A84" s="10" t="s">
        <v>121</v>
      </c>
      <c r="B84" s="10" t="s">
        <v>122</v>
      </c>
      <c r="C84" s="18">
        <v>0</v>
      </c>
      <c r="D84" s="11">
        <v>1900</v>
      </c>
      <c r="E84" s="11">
        <v>0</v>
      </c>
      <c r="F84" s="11">
        <f t="shared" si="3"/>
        <v>1900</v>
      </c>
      <c r="G84" s="70" t="e">
        <f t="shared" si="4"/>
        <v>#DIV/0!</v>
      </c>
      <c r="H84" s="70">
        <f t="shared" si="5"/>
        <v>0</v>
      </c>
    </row>
    <row r="85" spans="1:8" x14ac:dyDescent="0.2">
      <c r="A85" s="10" t="s">
        <v>123</v>
      </c>
      <c r="B85" s="10" t="s">
        <v>124</v>
      </c>
      <c r="C85" s="18">
        <v>0</v>
      </c>
      <c r="D85" s="11">
        <v>2600</v>
      </c>
      <c r="E85" s="11">
        <v>705.37</v>
      </c>
      <c r="F85" s="11">
        <f t="shared" si="3"/>
        <v>1894.63</v>
      </c>
      <c r="G85" s="70" t="e">
        <f t="shared" si="4"/>
        <v>#DIV/0!</v>
      </c>
      <c r="H85" s="70">
        <f t="shared" si="5"/>
        <v>27.129615384615384</v>
      </c>
    </row>
    <row r="86" spans="1:8" x14ac:dyDescent="0.2">
      <c r="A86" s="10" t="s">
        <v>125</v>
      </c>
      <c r="B86" s="10" t="s">
        <v>126</v>
      </c>
      <c r="C86" s="18">
        <v>85</v>
      </c>
      <c r="D86" s="11">
        <v>150</v>
      </c>
      <c r="E86" s="11">
        <v>0</v>
      </c>
      <c r="F86" s="11">
        <f t="shared" si="3"/>
        <v>150</v>
      </c>
      <c r="G86" s="70">
        <f t="shared" si="4"/>
        <v>0</v>
      </c>
      <c r="H86" s="70">
        <f t="shared" si="5"/>
        <v>0</v>
      </c>
    </row>
    <row r="87" spans="1:8" x14ac:dyDescent="0.2">
      <c r="A87" s="10" t="s">
        <v>127</v>
      </c>
      <c r="B87" s="10" t="s">
        <v>128</v>
      </c>
      <c r="C87" s="18">
        <v>0</v>
      </c>
      <c r="D87" s="11">
        <v>3800</v>
      </c>
      <c r="E87" s="11">
        <v>1841.35</v>
      </c>
      <c r="F87" s="11">
        <f t="shared" si="3"/>
        <v>1958.65</v>
      </c>
      <c r="G87" s="70" t="e">
        <f t="shared" si="4"/>
        <v>#DIV/0!</v>
      </c>
      <c r="H87" s="70">
        <f t="shared" si="5"/>
        <v>48.456578947368421</v>
      </c>
    </row>
    <row r="88" spans="1:8" x14ac:dyDescent="0.2">
      <c r="A88" s="10" t="s">
        <v>129</v>
      </c>
      <c r="B88" s="10" t="s">
        <v>130</v>
      </c>
      <c r="C88" s="18">
        <v>0</v>
      </c>
      <c r="D88" s="11">
        <v>100</v>
      </c>
      <c r="E88" s="11">
        <v>0</v>
      </c>
      <c r="F88" s="11">
        <f t="shared" si="3"/>
        <v>100</v>
      </c>
      <c r="G88" s="70" t="e">
        <f t="shared" si="4"/>
        <v>#DIV/0!</v>
      </c>
      <c r="H88" s="70">
        <f t="shared" si="5"/>
        <v>0</v>
      </c>
    </row>
    <row r="89" spans="1:8" x14ac:dyDescent="0.2">
      <c r="A89" s="10" t="s">
        <v>131</v>
      </c>
      <c r="B89" s="10" t="s">
        <v>118</v>
      </c>
      <c r="C89" s="18">
        <v>4894.41</v>
      </c>
      <c r="D89" s="11">
        <v>5400</v>
      </c>
      <c r="E89" s="11">
        <v>2226.9</v>
      </c>
      <c r="F89" s="11">
        <f t="shared" si="3"/>
        <v>3173.1</v>
      </c>
      <c r="G89" s="70">
        <f t="shared" si="4"/>
        <v>45.49884460026847</v>
      </c>
      <c r="H89" s="70">
        <f t="shared" si="5"/>
        <v>41.238888888888894</v>
      </c>
    </row>
    <row r="90" spans="1:8" x14ac:dyDescent="0.2">
      <c r="A90" s="10" t="s">
        <v>132</v>
      </c>
      <c r="B90" s="10" t="s">
        <v>133</v>
      </c>
      <c r="C90" s="18">
        <v>521.51</v>
      </c>
      <c r="D90" s="11">
        <v>1200</v>
      </c>
      <c r="E90" s="11">
        <v>702.94</v>
      </c>
      <c r="F90" s="11">
        <f t="shared" si="3"/>
        <v>497.05999999999995</v>
      </c>
      <c r="G90" s="70">
        <f t="shared" si="4"/>
        <v>134.78936166132962</v>
      </c>
      <c r="H90" s="70">
        <f t="shared" si="5"/>
        <v>58.57833333333334</v>
      </c>
    </row>
    <row r="91" spans="1:8" x14ac:dyDescent="0.2">
      <c r="A91" s="10" t="s">
        <v>134</v>
      </c>
      <c r="B91" s="10" t="s">
        <v>135</v>
      </c>
      <c r="C91" s="18">
        <v>521.51</v>
      </c>
      <c r="D91" s="11">
        <v>1200</v>
      </c>
      <c r="E91" s="11">
        <v>702.94</v>
      </c>
      <c r="F91" s="11">
        <f t="shared" si="3"/>
        <v>497.05999999999995</v>
      </c>
      <c r="G91" s="70">
        <f t="shared" si="4"/>
        <v>134.78936166132962</v>
      </c>
      <c r="H91" s="70">
        <f t="shared" si="5"/>
        <v>58.57833333333334</v>
      </c>
    </row>
    <row r="92" spans="1:8" x14ac:dyDescent="0.2">
      <c r="A92" s="10" t="s">
        <v>136</v>
      </c>
      <c r="B92" s="10" t="s">
        <v>137</v>
      </c>
      <c r="C92" s="18">
        <v>521.51</v>
      </c>
      <c r="D92" s="11">
        <v>1100</v>
      </c>
      <c r="E92" s="11">
        <v>702.94</v>
      </c>
      <c r="F92" s="11">
        <f t="shared" si="3"/>
        <v>397.05999999999995</v>
      </c>
      <c r="G92" s="70">
        <f t="shared" si="4"/>
        <v>134.78936166132962</v>
      </c>
      <c r="H92" s="70">
        <f t="shared" si="5"/>
        <v>63.903636363636373</v>
      </c>
    </row>
    <row r="93" spans="1:8" x14ac:dyDescent="0.2">
      <c r="A93" s="10" t="s">
        <v>138</v>
      </c>
      <c r="B93" s="10" t="s">
        <v>139</v>
      </c>
      <c r="C93" s="18">
        <v>0</v>
      </c>
      <c r="D93" s="11">
        <v>0</v>
      </c>
      <c r="E93" s="11">
        <v>0</v>
      </c>
      <c r="F93" s="11">
        <f t="shared" si="3"/>
        <v>0</v>
      </c>
      <c r="G93" s="70" t="e">
        <f t="shared" si="4"/>
        <v>#DIV/0!</v>
      </c>
      <c r="H93" s="70" t="e">
        <f t="shared" si="5"/>
        <v>#DIV/0!</v>
      </c>
    </row>
    <row r="94" spans="1:8" x14ac:dyDescent="0.2">
      <c r="A94" s="10" t="s">
        <v>140</v>
      </c>
      <c r="B94" s="10" t="s">
        <v>141</v>
      </c>
      <c r="C94" s="18">
        <v>0</v>
      </c>
      <c r="D94" s="11">
        <v>50</v>
      </c>
      <c r="E94" s="11">
        <v>0</v>
      </c>
      <c r="F94" s="11">
        <f t="shared" si="3"/>
        <v>50</v>
      </c>
      <c r="G94" s="70" t="e">
        <f t="shared" si="4"/>
        <v>#DIV/0!</v>
      </c>
      <c r="H94" s="70">
        <f t="shared" si="5"/>
        <v>0</v>
      </c>
    </row>
    <row r="95" spans="1:8" x14ac:dyDescent="0.2">
      <c r="A95" s="10" t="s">
        <v>142</v>
      </c>
      <c r="B95" s="10" t="s">
        <v>143</v>
      </c>
      <c r="C95" s="18">
        <v>0</v>
      </c>
      <c r="D95" s="11">
        <v>50</v>
      </c>
      <c r="E95" s="11">
        <v>0</v>
      </c>
      <c r="F95" s="11">
        <f t="shared" si="3"/>
        <v>50</v>
      </c>
      <c r="G95" s="70" t="e">
        <f t="shared" si="4"/>
        <v>#DIV/0!</v>
      </c>
      <c r="H95" s="70">
        <f t="shared" si="5"/>
        <v>0</v>
      </c>
    </row>
    <row r="96" spans="1:8" s="149" customFormat="1" x14ac:dyDescent="0.2">
      <c r="A96" s="10">
        <v>36</v>
      </c>
      <c r="B96" s="10" t="s">
        <v>265</v>
      </c>
      <c r="C96" s="18">
        <v>0</v>
      </c>
      <c r="D96" s="11">
        <v>2800</v>
      </c>
      <c r="E96" s="11">
        <v>2836.8</v>
      </c>
      <c r="F96" s="11">
        <f t="shared" si="3"/>
        <v>-36.800000000000182</v>
      </c>
      <c r="G96" s="70" t="e">
        <f t="shared" si="4"/>
        <v>#DIV/0!</v>
      </c>
      <c r="H96" s="70">
        <f t="shared" si="5"/>
        <v>101.31428571428572</v>
      </c>
    </row>
    <row r="97" spans="1:8" s="149" customFormat="1" x14ac:dyDescent="0.2">
      <c r="A97" s="10">
        <v>361</v>
      </c>
      <c r="B97" s="10" t="s">
        <v>270</v>
      </c>
      <c r="C97" s="18">
        <v>0</v>
      </c>
      <c r="D97" s="11">
        <v>2800</v>
      </c>
      <c r="E97" s="11">
        <v>0</v>
      </c>
      <c r="F97" s="11">
        <f t="shared" si="3"/>
        <v>2800</v>
      </c>
      <c r="G97" s="70" t="e">
        <f t="shared" si="4"/>
        <v>#DIV/0!</v>
      </c>
      <c r="H97" s="70">
        <f t="shared" si="5"/>
        <v>0</v>
      </c>
    </row>
    <row r="98" spans="1:8" x14ac:dyDescent="0.2">
      <c r="A98" s="10" t="s">
        <v>144</v>
      </c>
      <c r="B98" s="10" t="s">
        <v>145</v>
      </c>
      <c r="C98" s="18">
        <v>0</v>
      </c>
      <c r="D98" s="11">
        <v>0</v>
      </c>
      <c r="E98" s="11">
        <v>0</v>
      </c>
      <c r="F98" s="11">
        <f t="shared" si="3"/>
        <v>0</v>
      </c>
      <c r="G98" s="70" t="e">
        <f t="shared" si="4"/>
        <v>#DIV/0!</v>
      </c>
      <c r="H98" s="70" t="e">
        <f t="shared" si="5"/>
        <v>#DIV/0!</v>
      </c>
    </row>
    <row r="99" spans="1:8" x14ac:dyDescent="0.2">
      <c r="A99" s="10" t="s">
        <v>146</v>
      </c>
      <c r="B99" s="10" t="s">
        <v>53</v>
      </c>
      <c r="C99" s="18">
        <v>0</v>
      </c>
      <c r="D99" s="11">
        <v>0</v>
      </c>
      <c r="E99" s="11">
        <v>0</v>
      </c>
      <c r="F99" s="11">
        <f t="shared" si="3"/>
        <v>0</v>
      </c>
      <c r="G99" s="70" t="e">
        <f t="shared" si="4"/>
        <v>#DIV/0!</v>
      </c>
      <c r="H99" s="70" t="e">
        <f t="shared" si="5"/>
        <v>#DIV/0!</v>
      </c>
    </row>
    <row r="100" spans="1:8" x14ac:dyDescent="0.2">
      <c r="A100" s="10" t="s">
        <v>147</v>
      </c>
      <c r="B100" s="10" t="s">
        <v>148</v>
      </c>
      <c r="C100" s="18">
        <v>0</v>
      </c>
      <c r="D100" s="11">
        <v>0</v>
      </c>
      <c r="E100" s="11">
        <v>0</v>
      </c>
      <c r="F100" s="11">
        <f t="shared" si="3"/>
        <v>0</v>
      </c>
      <c r="G100" s="70" t="e">
        <f t="shared" si="4"/>
        <v>#DIV/0!</v>
      </c>
      <c r="H100" s="70" t="e">
        <f t="shared" si="5"/>
        <v>#DIV/0!</v>
      </c>
    </row>
    <row r="101" spans="1:8" x14ac:dyDescent="0.2">
      <c r="A101" s="10" t="s">
        <v>149</v>
      </c>
      <c r="B101" s="10" t="s">
        <v>150</v>
      </c>
      <c r="C101" s="18">
        <v>0</v>
      </c>
      <c r="D101" s="11">
        <v>0</v>
      </c>
      <c r="E101" s="11">
        <v>0</v>
      </c>
      <c r="F101" s="11">
        <f t="shared" si="3"/>
        <v>0</v>
      </c>
      <c r="G101" s="70" t="e">
        <f t="shared" si="4"/>
        <v>#DIV/0!</v>
      </c>
      <c r="H101" s="70" t="e">
        <f t="shared" si="5"/>
        <v>#DIV/0!</v>
      </c>
    </row>
    <row r="102" spans="1:8" x14ac:dyDescent="0.2">
      <c r="A102" s="10" t="s">
        <v>12</v>
      </c>
      <c r="B102" s="10" t="s">
        <v>13</v>
      </c>
      <c r="C102" s="18">
        <v>46.45</v>
      </c>
      <c r="D102" s="11">
        <v>21900</v>
      </c>
      <c r="E102" s="11">
        <v>12893.44</v>
      </c>
      <c r="F102" s="11">
        <f t="shared" si="3"/>
        <v>9006.56</v>
      </c>
      <c r="G102" s="70">
        <f t="shared" si="4"/>
        <v>27757.674919268025</v>
      </c>
      <c r="H102" s="70">
        <f t="shared" si="5"/>
        <v>58.874155251141559</v>
      </c>
    </row>
    <row r="103" spans="1:8" x14ac:dyDescent="0.2">
      <c r="A103" s="10" t="s">
        <v>151</v>
      </c>
      <c r="B103" s="10" t="s">
        <v>152</v>
      </c>
      <c r="C103" s="18">
        <v>0</v>
      </c>
      <c r="D103" s="11">
        <v>0</v>
      </c>
      <c r="E103" s="11">
        <v>0</v>
      </c>
      <c r="F103" s="11">
        <f t="shared" si="3"/>
        <v>0</v>
      </c>
      <c r="G103" s="70" t="e">
        <f t="shared" si="4"/>
        <v>#DIV/0!</v>
      </c>
      <c r="H103" s="70" t="e">
        <f t="shared" si="5"/>
        <v>#DIV/0!</v>
      </c>
    </row>
    <row r="104" spans="1:8" x14ac:dyDescent="0.2">
      <c r="A104" s="10" t="s">
        <v>153</v>
      </c>
      <c r="B104" s="10" t="s">
        <v>154</v>
      </c>
      <c r="C104" s="18">
        <v>0</v>
      </c>
      <c r="D104" s="11">
        <v>0</v>
      </c>
      <c r="E104" s="11">
        <v>0</v>
      </c>
      <c r="F104" s="11">
        <f t="shared" si="3"/>
        <v>0</v>
      </c>
      <c r="G104" s="70" t="e">
        <f t="shared" si="4"/>
        <v>#DIV/0!</v>
      </c>
      <c r="H104" s="70" t="e">
        <f t="shared" si="5"/>
        <v>#DIV/0!</v>
      </c>
    </row>
    <row r="105" spans="1:8" x14ac:dyDescent="0.2">
      <c r="A105" s="10" t="s">
        <v>155</v>
      </c>
      <c r="B105" s="10" t="s">
        <v>156</v>
      </c>
      <c r="C105" s="18">
        <v>0</v>
      </c>
      <c r="D105" s="11">
        <v>0</v>
      </c>
      <c r="E105" s="11">
        <v>0</v>
      </c>
      <c r="F105" s="11">
        <f t="shared" si="3"/>
        <v>0</v>
      </c>
      <c r="G105" s="70" t="e">
        <f t="shared" si="4"/>
        <v>#DIV/0!</v>
      </c>
      <c r="H105" s="70" t="e">
        <f t="shared" si="5"/>
        <v>#DIV/0!</v>
      </c>
    </row>
    <row r="106" spans="1:8" x14ac:dyDescent="0.2">
      <c r="A106" s="10" t="s">
        <v>157</v>
      </c>
      <c r="B106" s="10" t="s">
        <v>158</v>
      </c>
      <c r="C106" s="18">
        <v>46.45</v>
      </c>
      <c r="D106" s="11">
        <v>21900</v>
      </c>
      <c r="E106" s="11">
        <v>12893.44</v>
      </c>
      <c r="F106" s="11">
        <f t="shared" si="3"/>
        <v>9006.56</v>
      </c>
      <c r="G106" s="70">
        <f t="shared" si="4"/>
        <v>27757.674919268025</v>
      </c>
      <c r="H106" s="70">
        <f t="shared" si="5"/>
        <v>58.874155251141559</v>
      </c>
    </row>
    <row r="107" spans="1:8" x14ac:dyDescent="0.2">
      <c r="A107" s="10" t="s">
        <v>159</v>
      </c>
      <c r="B107" s="10" t="s">
        <v>160</v>
      </c>
      <c r="C107" s="18">
        <v>0</v>
      </c>
      <c r="D107" s="11">
        <v>0</v>
      </c>
      <c r="E107" s="11">
        <v>0</v>
      </c>
      <c r="F107" s="11">
        <f t="shared" si="3"/>
        <v>0</v>
      </c>
      <c r="G107" s="70" t="e">
        <f t="shared" si="4"/>
        <v>#DIV/0!</v>
      </c>
      <c r="H107" s="70" t="e">
        <f t="shared" si="5"/>
        <v>#DIV/0!</v>
      </c>
    </row>
    <row r="108" spans="1:8" x14ac:dyDescent="0.2">
      <c r="A108" s="10" t="s">
        <v>161</v>
      </c>
      <c r="B108" s="10" t="s">
        <v>162</v>
      </c>
      <c r="C108" s="18">
        <v>0</v>
      </c>
      <c r="D108" s="11">
        <v>0</v>
      </c>
      <c r="E108" s="11">
        <v>0</v>
      </c>
      <c r="F108" s="11">
        <f t="shared" si="3"/>
        <v>0</v>
      </c>
      <c r="G108" s="70" t="e">
        <f t="shared" si="4"/>
        <v>#DIV/0!</v>
      </c>
      <c r="H108" s="70" t="e">
        <f t="shared" si="5"/>
        <v>#DIV/0!</v>
      </c>
    </row>
    <row r="109" spans="1:8" x14ac:dyDescent="0.2">
      <c r="A109" s="10" t="s">
        <v>163</v>
      </c>
      <c r="B109" s="10" t="s">
        <v>164</v>
      </c>
      <c r="C109" s="18">
        <v>46.45</v>
      </c>
      <c r="D109" s="11">
        <v>20700</v>
      </c>
      <c r="E109" s="11">
        <v>12893.44</v>
      </c>
      <c r="F109" s="11">
        <f t="shared" si="3"/>
        <v>7806.5599999999995</v>
      </c>
      <c r="G109" s="70">
        <f t="shared" si="4"/>
        <v>27757.674919268025</v>
      </c>
      <c r="H109" s="70">
        <f t="shared" si="5"/>
        <v>62.287149758454106</v>
      </c>
    </row>
    <row r="110" spans="1:8" x14ac:dyDescent="0.2">
      <c r="A110" s="10" t="s">
        <v>165</v>
      </c>
      <c r="B110" s="10" t="s">
        <v>166</v>
      </c>
      <c r="C110" s="18">
        <v>0</v>
      </c>
      <c r="D110" s="11">
        <v>10400</v>
      </c>
      <c r="E110" s="11">
        <v>1398</v>
      </c>
      <c r="F110" s="11">
        <f t="shared" si="3"/>
        <v>9002</v>
      </c>
      <c r="G110" s="70" t="e">
        <f t="shared" si="4"/>
        <v>#DIV/0!</v>
      </c>
      <c r="H110" s="70">
        <f t="shared" si="5"/>
        <v>13.442307692307692</v>
      </c>
    </row>
    <row r="111" spans="1:8" x14ac:dyDescent="0.2">
      <c r="A111" s="10" t="s">
        <v>167</v>
      </c>
      <c r="B111" s="10" t="s">
        <v>168</v>
      </c>
      <c r="C111" s="18">
        <v>0</v>
      </c>
      <c r="D111" s="11">
        <v>1000</v>
      </c>
      <c r="E111" s="11">
        <v>0</v>
      </c>
      <c r="F111" s="11">
        <f t="shared" si="3"/>
        <v>1000</v>
      </c>
      <c r="G111" s="70" t="e">
        <f t="shared" si="4"/>
        <v>#DIV/0!</v>
      </c>
      <c r="H111" s="70">
        <f t="shared" si="5"/>
        <v>0</v>
      </c>
    </row>
    <row r="112" spans="1:8" s="149" customFormat="1" x14ac:dyDescent="0.2">
      <c r="A112" s="10">
        <v>4226</v>
      </c>
      <c r="B112" s="10" t="s">
        <v>267</v>
      </c>
      <c r="C112" s="18">
        <v>0</v>
      </c>
      <c r="D112" s="11">
        <v>1000</v>
      </c>
      <c r="E112" s="11">
        <v>0</v>
      </c>
      <c r="F112" s="11">
        <f t="shared" si="3"/>
        <v>1000</v>
      </c>
      <c r="G112" s="70" t="e">
        <f t="shared" si="4"/>
        <v>#DIV/0!</v>
      </c>
      <c r="H112" s="70">
        <f t="shared" si="5"/>
        <v>0</v>
      </c>
    </row>
    <row r="113" spans="1:9" x14ac:dyDescent="0.2">
      <c r="A113" s="10" t="s">
        <v>169</v>
      </c>
      <c r="B113" s="10" t="s">
        <v>170</v>
      </c>
      <c r="C113" s="18">
        <v>46.45</v>
      </c>
      <c r="D113" s="11">
        <v>8300</v>
      </c>
      <c r="E113" s="11">
        <v>11495.44</v>
      </c>
      <c r="F113" s="11">
        <f t="shared" si="3"/>
        <v>-3195.4400000000005</v>
      </c>
      <c r="G113" s="70">
        <f t="shared" si="4"/>
        <v>24747.987082884822</v>
      </c>
      <c r="H113" s="70">
        <f t="shared" si="5"/>
        <v>138.49927710843374</v>
      </c>
      <c r="I113" s="181" t="s">
        <v>276</v>
      </c>
    </row>
    <row r="114" spans="1:9" x14ac:dyDescent="0.2">
      <c r="A114" s="10" t="s">
        <v>171</v>
      </c>
      <c r="B114" s="10" t="s">
        <v>172</v>
      </c>
      <c r="C114" s="18">
        <v>0</v>
      </c>
      <c r="D114" s="11">
        <v>1200</v>
      </c>
      <c r="E114" s="11">
        <v>0</v>
      </c>
      <c r="F114" s="11">
        <f t="shared" si="3"/>
        <v>1200</v>
      </c>
      <c r="G114" s="70" t="e">
        <f t="shared" ref="G114:G118" si="6">E114/C114*100</f>
        <v>#DIV/0!</v>
      </c>
      <c r="H114" s="70">
        <f t="shared" si="5"/>
        <v>0</v>
      </c>
    </row>
    <row r="115" spans="1:9" x14ac:dyDescent="0.2">
      <c r="A115" s="10" t="s">
        <v>173</v>
      </c>
      <c r="B115" s="10" t="s">
        <v>174</v>
      </c>
      <c r="C115" s="18">
        <v>0</v>
      </c>
      <c r="D115" s="11">
        <v>1200</v>
      </c>
      <c r="E115" s="11">
        <v>0</v>
      </c>
      <c r="F115" s="11">
        <f t="shared" si="3"/>
        <v>1200</v>
      </c>
      <c r="G115" s="70" t="e">
        <f t="shared" si="6"/>
        <v>#DIV/0!</v>
      </c>
      <c r="H115" s="70">
        <f t="shared" si="5"/>
        <v>0</v>
      </c>
    </row>
    <row r="116" spans="1:9" x14ac:dyDescent="0.2">
      <c r="A116" s="10" t="s">
        <v>175</v>
      </c>
      <c r="B116" s="10" t="s">
        <v>176</v>
      </c>
      <c r="C116" s="18">
        <v>0</v>
      </c>
      <c r="D116" s="11">
        <v>0</v>
      </c>
      <c r="E116" s="11">
        <v>0</v>
      </c>
      <c r="F116" s="11">
        <f t="shared" si="3"/>
        <v>0</v>
      </c>
      <c r="G116" s="70" t="e">
        <f t="shared" si="6"/>
        <v>#DIV/0!</v>
      </c>
      <c r="H116" s="70" t="e">
        <f t="shared" si="5"/>
        <v>#DIV/0!</v>
      </c>
    </row>
    <row r="117" spans="1:9" x14ac:dyDescent="0.2">
      <c r="A117" s="10" t="s">
        <v>177</v>
      </c>
      <c r="B117" s="10" t="s">
        <v>178</v>
      </c>
      <c r="C117" s="18">
        <v>0</v>
      </c>
      <c r="D117" s="11">
        <v>0</v>
      </c>
      <c r="E117" s="11">
        <v>0</v>
      </c>
      <c r="F117" s="11">
        <f t="shared" ref="F117:F118" si="7">D117-E117</f>
        <v>0</v>
      </c>
      <c r="G117" s="70" t="e">
        <f t="shared" si="6"/>
        <v>#DIV/0!</v>
      </c>
      <c r="H117" s="70" t="e">
        <f t="shared" si="5"/>
        <v>#DIV/0!</v>
      </c>
    </row>
    <row r="118" spans="1:9" x14ac:dyDescent="0.2">
      <c r="A118" s="10" t="s">
        <v>179</v>
      </c>
      <c r="B118" s="10" t="s">
        <v>178</v>
      </c>
      <c r="C118" s="18">
        <v>0</v>
      </c>
      <c r="D118" s="11">
        <v>0</v>
      </c>
      <c r="E118" s="11">
        <v>0</v>
      </c>
      <c r="F118" s="11">
        <f t="shared" si="7"/>
        <v>0</v>
      </c>
      <c r="G118" s="70" t="e">
        <f t="shared" si="6"/>
        <v>#DIV/0!</v>
      </c>
      <c r="H118" s="70" t="e">
        <f t="shared" si="5"/>
        <v>#DIV/0!</v>
      </c>
    </row>
  </sheetData>
  <mergeCells count="13">
    <mergeCell ref="A8:H8"/>
    <mergeCell ref="A1:B2"/>
    <mergeCell ref="E2:E3"/>
    <mergeCell ref="A3:B4"/>
    <mergeCell ref="A5:B5"/>
    <mergeCell ref="D7:E7"/>
    <mergeCell ref="I69:X69"/>
    <mergeCell ref="I77:R77"/>
    <mergeCell ref="A9:B9"/>
    <mergeCell ref="A46:B46"/>
    <mergeCell ref="I15:U15"/>
    <mergeCell ref="I54:X54"/>
    <mergeCell ref="I56:Q56"/>
  </mergeCells>
  <pageMargins left="1.0416666666666666E-2" right="1.0416666666666666E-2" top="1.0416666666666666E-2" bottom="1.0416666666666666E-2" header="0.3" footer="0.3"/>
  <pageSetup paperSize="9" orientation="landscape" r:id="rId1"/>
  <ignoredErrors>
    <ignoredError sqref="C11 F20:F22 F113:F118 G48:H48 F11:H11 F12:F17 F45:F95 F98:F111" unlockedFormula="1"/>
    <ignoredError sqref="F26:F29 F40 F44 F34:F37" evalError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7"/>
  <sheetViews>
    <sheetView showGridLines="0" tabSelected="1" view="pageLayout" topLeftCell="A205" zoomScaleNormal="100" workbookViewId="0">
      <selection activeCell="I148" sqref="I148"/>
    </sheetView>
  </sheetViews>
  <sheetFormatPr defaultRowHeight="12.75" x14ac:dyDescent="0.2"/>
  <cols>
    <col min="1" max="1" width="11.28515625" style="26" customWidth="1"/>
    <col min="2" max="2" width="54" style="121" customWidth="1"/>
    <col min="3" max="3" width="13.7109375" style="121" customWidth="1"/>
    <col min="4" max="4" width="12" style="122" customWidth="1"/>
    <col min="5" max="5" width="12.85546875" style="122" customWidth="1"/>
    <col min="6" max="6" width="15.85546875" style="122" customWidth="1"/>
    <col min="7" max="7" width="15.28515625" style="122" customWidth="1"/>
    <col min="8" max="8" width="11.85546875" style="25" customWidth="1"/>
    <col min="9" max="9" width="9.140625" style="121"/>
    <col min="10" max="10" width="20.28515625" style="121" customWidth="1"/>
    <col min="11" max="11" width="50.5703125" style="121" customWidth="1"/>
    <col min="12" max="12" width="15" style="121" customWidth="1"/>
    <col min="13" max="258" width="9.140625" style="121"/>
    <col min="259" max="259" width="11.28515625" style="121" customWidth="1"/>
    <col min="260" max="260" width="53" style="121" bestFit="1" customWidth="1"/>
    <col min="261" max="262" width="16.140625" style="121" customWidth="1"/>
    <col min="263" max="263" width="20.5703125" style="121" customWidth="1"/>
    <col min="264" max="264" width="1.140625" style="121" customWidth="1"/>
    <col min="265" max="514" width="9.140625" style="121"/>
    <col min="515" max="515" width="11.28515625" style="121" customWidth="1"/>
    <col min="516" max="516" width="53" style="121" bestFit="1" customWidth="1"/>
    <col min="517" max="518" width="16.140625" style="121" customWidth="1"/>
    <col min="519" max="519" width="20.5703125" style="121" customWidth="1"/>
    <col min="520" max="520" width="1.140625" style="121" customWidth="1"/>
    <col min="521" max="770" width="9.140625" style="121"/>
    <col min="771" max="771" width="11.28515625" style="121" customWidth="1"/>
    <col min="772" max="772" width="53" style="121" bestFit="1" customWidth="1"/>
    <col min="773" max="774" width="16.140625" style="121" customWidth="1"/>
    <col min="775" max="775" width="20.5703125" style="121" customWidth="1"/>
    <col min="776" max="776" width="1.140625" style="121" customWidth="1"/>
    <col min="777" max="1026" width="9.140625" style="121"/>
    <col min="1027" max="1027" width="11.28515625" style="121" customWidth="1"/>
    <col min="1028" max="1028" width="53" style="121" bestFit="1" customWidth="1"/>
    <col min="1029" max="1030" width="16.140625" style="121" customWidth="1"/>
    <col min="1031" max="1031" width="20.5703125" style="121" customWidth="1"/>
    <col min="1032" max="1032" width="1.140625" style="121" customWidth="1"/>
    <col min="1033" max="1282" width="9.140625" style="121"/>
    <col min="1283" max="1283" width="11.28515625" style="121" customWidth="1"/>
    <col min="1284" max="1284" width="53" style="121" bestFit="1" customWidth="1"/>
    <col min="1285" max="1286" width="16.140625" style="121" customWidth="1"/>
    <col min="1287" max="1287" width="20.5703125" style="121" customWidth="1"/>
    <col min="1288" max="1288" width="1.140625" style="121" customWidth="1"/>
    <col min="1289" max="1538" width="9.140625" style="121"/>
    <col min="1539" max="1539" width="11.28515625" style="121" customWidth="1"/>
    <col min="1540" max="1540" width="53" style="121" bestFit="1" customWidth="1"/>
    <col min="1541" max="1542" width="16.140625" style="121" customWidth="1"/>
    <col min="1543" max="1543" width="20.5703125" style="121" customWidth="1"/>
    <col min="1544" max="1544" width="1.140625" style="121" customWidth="1"/>
    <col min="1545" max="1794" width="9.140625" style="121"/>
    <col min="1795" max="1795" width="11.28515625" style="121" customWidth="1"/>
    <col min="1796" max="1796" width="53" style="121" bestFit="1" customWidth="1"/>
    <col min="1797" max="1798" width="16.140625" style="121" customWidth="1"/>
    <col min="1799" max="1799" width="20.5703125" style="121" customWidth="1"/>
    <col min="1800" max="1800" width="1.140625" style="121" customWidth="1"/>
    <col min="1801" max="2050" width="9.140625" style="121"/>
    <col min="2051" max="2051" width="11.28515625" style="121" customWidth="1"/>
    <col min="2052" max="2052" width="53" style="121" bestFit="1" customWidth="1"/>
    <col min="2053" max="2054" width="16.140625" style="121" customWidth="1"/>
    <col min="2055" max="2055" width="20.5703125" style="121" customWidth="1"/>
    <col min="2056" max="2056" width="1.140625" style="121" customWidth="1"/>
    <col min="2057" max="2306" width="9.140625" style="121"/>
    <col min="2307" max="2307" width="11.28515625" style="121" customWidth="1"/>
    <col min="2308" max="2308" width="53" style="121" bestFit="1" customWidth="1"/>
    <col min="2309" max="2310" width="16.140625" style="121" customWidth="1"/>
    <col min="2311" max="2311" width="20.5703125" style="121" customWidth="1"/>
    <col min="2312" max="2312" width="1.140625" style="121" customWidth="1"/>
    <col min="2313" max="2562" width="9.140625" style="121"/>
    <col min="2563" max="2563" width="11.28515625" style="121" customWidth="1"/>
    <col min="2564" max="2564" width="53" style="121" bestFit="1" customWidth="1"/>
    <col min="2565" max="2566" width="16.140625" style="121" customWidth="1"/>
    <col min="2567" max="2567" width="20.5703125" style="121" customWidth="1"/>
    <col min="2568" max="2568" width="1.140625" style="121" customWidth="1"/>
    <col min="2569" max="2818" width="9.140625" style="121"/>
    <col min="2819" max="2819" width="11.28515625" style="121" customWidth="1"/>
    <col min="2820" max="2820" width="53" style="121" bestFit="1" customWidth="1"/>
    <col min="2821" max="2822" width="16.140625" style="121" customWidth="1"/>
    <col min="2823" max="2823" width="20.5703125" style="121" customWidth="1"/>
    <col min="2824" max="2824" width="1.140625" style="121" customWidth="1"/>
    <col min="2825" max="3074" width="9.140625" style="121"/>
    <col min="3075" max="3075" width="11.28515625" style="121" customWidth="1"/>
    <col min="3076" max="3076" width="53" style="121" bestFit="1" customWidth="1"/>
    <col min="3077" max="3078" width="16.140625" style="121" customWidth="1"/>
    <col min="3079" max="3079" width="20.5703125" style="121" customWidth="1"/>
    <col min="3080" max="3080" width="1.140625" style="121" customWidth="1"/>
    <col min="3081" max="3330" width="9.140625" style="121"/>
    <col min="3331" max="3331" width="11.28515625" style="121" customWidth="1"/>
    <col min="3332" max="3332" width="53" style="121" bestFit="1" customWidth="1"/>
    <col min="3333" max="3334" width="16.140625" style="121" customWidth="1"/>
    <col min="3335" max="3335" width="20.5703125" style="121" customWidth="1"/>
    <col min="3336" max="3336" width="1.140625" style="121" customWidth="1"/>
    <col min="3337" max="3586" width="9.140625" style="121"/>
    <col min="3587" max="3587" width="11.28515625" style="121" customWidth="1"/>
    <col min="3588" max="3588" width="53" style="121" bestFit="1" customWidth="1"/>
    <col min="3589" max="3590" width="16.140625" style="121" customWidth="1"/>
    <col min="3591" max="3591" width="20.5703125" style="121" customWidth="1"/>
    <col min="3592" max="3592" width="1.140625" style="121" customWidth="1"/>
    <col min="3593" max="3842" width="9.140625" style="121"/>
    <col min="3843" max="3843" width="11.28515625" style="121" customWidth="1"/>
    <col min="3844" max="3844" width="53" style="121" bestFit="1" customWidth="1"/>
    <col min="3845" max="3846" width="16.140625" style="121" customWidth="1"/>
    <col min="3847" max="3847" width="20.5703125" style="121" customWidth="1"/>
    <col min="3848" max="3848" width="1.140625" style="121" customWidth="1"/>
    <col min="3849" max="4098" width="9.140625" style="121"/>
    <col min="4099" max="4099" width="11.28515625" style="121" customWidth="1"/>
    <col min="4100" max="4100" width="53" style="121" bestFit="1" customWidth="1"/>
    <col min="4101" max="4102" width="16.140625" style="121" customWidth="1"/>
    <col min="4103" max="4103" width="20.5703125" style="121" customWidth="1"/>
    <col min="4104" max="4104" width="1.140625" style="121" customWidth="1"/>
    <col min="4105" max="4354" width="9.140625" style="121"/>
    <col min="4355" max="4355" width="11.28515625" style="121" customWidth="1"/>
    <col min="4356" max="4356" width="53" style="121" bestFit="1" customWidth="1"/>
    <col min="4357" max="4358" width="16.140625" style="121" customWidth="1"/>
    <col min="4359" max="4359" width="20.5703125" style="121" customWidth="1"/>
    <col min="4360" max="4360" width="1.140625" style="121" customWidth="1"/>
    <col min="4361" max="4610" width="9.140625" style="121"/>
    <col min="4611" max="4611" width="11.28515625" style="121" customWidth="1"/>
    <col min="4612" max="4612" width="53" style="121" bestFit="1" customWidth="1"/>
    <col min="4613" max="4614" width="16.140625" style="121" customWidth="1"/>
    <col min="4615" max="4615" width="20.5703125" style="121" customWidth="1"/>
    <col min="4616" max="4616" width="1.140625" style="121" customWidth="1"/>
    <col min="4617" max="4866" width="9.140625" style="121"/>
    <col min="4867" max="4867" width="11.28515625" style="121" customWidth="1"/>
    <col min="4868" max="4868" width="53" style="121" bestFit="1" customWidth="1"/>
    <col min="4869" max="4870" width="16.140625" style="121" customWidth="1"/>
    <col min="4871" max="4871" width="20.5703125" style="121" customWidth="1"/>
    <col min="4872" max="4872" width="1.140625" style="121" customWidth="1"/>
    <col min="4873" max="5122" width="9.140625" style="121"/>
    <col min="5123" max="5123" width="11.28515625" style="121" customWidth="1"/>
    <col min="5124" max="5124" width="53" style="121" bestFit="1" customWidth="1"/>
    <col min="5125" max="5126" width="16.140625" style="121" customWidth="1"/>
    <col min="5127" max="5127" width="20.5703125" style="121" customWidth="1"/>
    <col min="5128" max="5128" width="1.140625" style="121" customWidth="1"/>
    <col min="5129" max="5378" width="9.140625" style="121"/>
    <col min="5379" max="5379" width="11.28515625" style="121" customWidth="1"/>
    <col min="5380" max="5380" width="53" style="121" bestFit="1" customWidth="1"/>
    <col min="5381" max="5382" width="16.140625" style="121" customWidth="1"/>
    <col min="5383" max="5383" width="20.5703125" style="121" customWidth="1"/>
    <col min="5384" max="5384" width="1.140625" style="121" customWidth="1"/>
    <col min="5385" max="5634" width="9.140625" style="121"/>
    <col min="5635" max="5635" width="11.28515625" style="121" customWidth="1"/>
    <col min="5636" max="5636" width="53" style="121" bestFit="1" customWidth="1"/>
    <col min="5637" max="5638" width="16.140625" style="121" customWidth="1"/>
    <col min="5639" max="5639" width="20.5703125" style="121" customWidth="1"/>
    <col min="5640" max="5640" width="1.140625" style="121" customWidth="1"/>
    <col min="5641" max="5890" width="9.140625" style="121"/>
    <col min="5891" max="5891" width="11.28515625" style="121" customWidth="1"/>
    <col min="5892" max="5892" width="53" style="121" bestFit="1" customWidth="1"/>
    <col min="5893" max="5894" width="16.140625" style="121" customWidth="1"/>
    <col min="5895" max="5895" width="20.5703125" style="121" customWidth="1"/>
    <col min="5896" max="5896" width="1.140625" style="121" customWidth="1"/>
    <col min="5897" max="6146" width="9.140625" style="121"/>
    <col min="6147" max="6147" width="11.28515625" style="121" customWidth="1"/>
    <col min="6148" max="6148" width="53" style="121" bestFit="1" customWidth="1"/>
    <col min="6149" max="6150" width="16.140625" style="121" customWidth="1"/>
    <col min="6151" max="6151" width="20.5703125" style="121" customWidth="1"/>
    <col min="6152" max="6152" width="1.140625" style="121" customWidth="1"/>
    <col min="6153" max="6402" width="9.140625" style="121"/>
    <col min="6403" max="6403" width="11.28515625" style="121" customWidth="1"/>
    <col min="6404" max="6404" width="53" style="121" bestFit="1" customWidth="1"/>
    <col min="6405" max="6406" width="16.140625" style="121" customWidth="1"/>
    <col min="6407" max="6407" width="20.5703125" style="121" customWidth="1"/>
    <col min="6408" max="6408" width="1.140625" style="121" customWidth="1"/>
    <col min="6409" max="6658" width="9.140625" style="121"/>
    <col min="6659" max="6659" width="11.28515625" style="121" customWidth="1"/>
    <col min="6660" max="6660" width="53" style="121" bestFit="1" customWidth="1"/>
    <col min="6661" max="6662" width="16.140625" style="121" customWidth="1"/>
    <col min="6663" max="6663" width="20.5703125" style="121" customWidth="1"/>
    <col min="6664" max="6664" width="1.140625" style="121" customWidth="1"/>
    <col min="6665" max="6914" width="9.140625" style="121"/>
    <col min="6915" max="6915" width="11.28515625" style="121" customWidth="1"/>
    <col min="6916" max="6916" width="53" style="121" bestFit="1" customWidth="1"/>
    <col min="6917" max="6918" width="16.140625" style="121" customWidth="1"/>
    <col min="6919" max="6919" width="20.5703125" style="121" customWidth="1"/>
    <col min="6920" max="6920" width="1.140625" style="121" customWidth="1"/>
    <col min="6921" max="7170" width="9.140625" style="121"/>
    <col min="7171" max="7171" width="11.28515625" style="121" customWidth="1"/>
    <col min="7172" max="7172" width="53" style="121" bestFit="1" customWidth="1"/>
    <col min="7173" max="7174" width="16.140625" style="121" customWidth="1"/>
    <col min="7175" max="7175" width="20.5703125" style="121" customWidth="1"/>
    <col min="7176" max="7176" width="1.140625" style="121" customWidth="1"/>
    <col min="7177" max="7426" width="9.140625" style="121"/>
    <col min="7427" max="7427" width="11.28515625" style="121" customWidth="1"/>
    <col min="7428" max="7428" width="53" style="121" bestFit="1" customWidth="1"/>
    <col min="7429" max="7430" width="16.140625" style="121" customWidth="1"/>
    <col min="7431" max="7431" width="20.5703125" style="121" customWidth="1"/>
    <col min="7432" max="7432" width="1.140625" style="121" customWidth="1"/>
    <col min="7433" max="7682" width="9.140625" style="121"/>
    <col min="7683" max="7683" width="11.28515625" style="121" customWidth="1"/>
    <col min="7684" max="7684" width="53" style="121" bestFit="1" customWidth="1"/>
    <col min="7685" max="7686" width="16.140625" style="121" customWidth="1"/>
    <col min="7687" max="7687" width="20.5703125" style="121" customWidth="1"/>
    <col min="7688" max="7688" width="1.140625" style="121" customWidth="1"/>
    <col min="7689" max="7938" width="9.140625" style="121"/>
    <col min="7939" max="7939" width="11.28515625" style="121" customWidth="1"/>
    <col min="7940" max="7940" width="53" style="121" bestFit="1" customWidth="1"/>
    <col min="7941" max="7942" width="16.140625" style="121" customWidth="1"/>
    <col min="7943" max="7943" width="20.5703125" style="121" customWidth="1"/>
    <col min="7944" max="7944" width="1.140625" style="121" customWidth="1"/>
    <col min="7945" max="8194" width="9.140625" style="121"/>
    <col min="8195" max="8195" width="11.28515625" style="121" customWidth="1"/>
    <col min="8196" max="8196" width="53" style="121" bestFit="1" customWidth="1"/>
    <col min="8197" max="8198" width="16.140625" style="121" customWidth="1"/>
    <col min="8199" max="8199" width="20.5703125" style="121" customWidth="1"/>
    <col min="8200" max="8200" width="1.140625" style="121" customWidth="1"/>
    <col min="8201" max="8450" width="9.140625" style="121"/>
    <col min="8451" max="8451" width="11.28515625" style="121" customWidth="1"/>
    <col min="8452" max="8452" width="53" style="121" bestFit="1" customWidth="1"/>
    <col min="8453" max="8454" width="16.140625" style="121" customWidth="1"/>
    <col min="8455" max="8455" width="20.5703125" style="121" customWidth="1"/>
    <col min="8456" max="8456" width="1.140625" style="121" customWidth="1"/>
    <col min="8457" max="8706" width="9.140625" style="121"/>
    <col min="8707" max="8707" width="11.28515625" style="121" customWidth="1"/>
    <col min="8708" max="8708" width="53" style="121" bestFit="1" customWidth="1"/>
    <col min="8709" max="8710" width="16.140625" style="121" customWidth="1"/>
    <col min="8711" max="8711" width="20.5703125" style="121" customWidth="1"/>
    <col min="8712" max="8712" width="1.140625" style="121" customWidth="1"/>
    <col min="8713" max="8962" width="9.140625" style="121"/>
    <col min="8963" max="8963" width="11.28515625" style="121" customWidth="1"/>
    <col min="8964" max="8964" width="53" style="121" bestFit="1" customWidth="1"/>
    <col min="8965" max="8966" width="16.140625" style="121" customWidth="1"/>
    <col min="8967" max="8967" width="20.5703125" style="121" customWidth="1"/>
    <col min="8968" max="8968" width="1.140625" style="121" customWidth="1"/>
    <col min="8969" max="9218" width="9.140625" style="121"/>
    <col min="9219" max="9219" width="11.28515625" style="121" customWidth="1"/>
    <col min="9220" max="9220" width="53" style="121" bestFit="1" customWidth="1"/>
    <col min="9221" max="9222" width="16.140625" style="121" customWidth="1"/>
    <col min="9223" max="9223" width="20.5703125" style="121" customWidth="1"/>
    <col min="9224" max="9224" width="1.140625" style="121" customWidth="1"/>
    <col min="9225" max="9474" width="9.140625" style="121"/>
    <col min="9475" max="9475" width="11.28515625" style="121" customWidth="1"/>
    <col min="9476" max="9476" width="53" style="121" bestFit="1" customWidth="1"/>
    <col min="9477" max="9478" width="16.140625" style="121" customWidth="1"/>
    <col min="9479" max="9479" width="20.5703125" style="121" customWidth="1"/>
    <col min="9480" max="9480" width="1.140625" style="121" customWidth="1"/>
    <col min="9481" max="9730" width="9.140625" style="121"/>
    <col min="9731" max="9731" width="11.28515625" style="121" customWidth="1"/>
    <col min="9732" max="9732" width="53" style="121" bestFit="1" customWidth="1"/>
    <col min="9733" max="9734" width="16.140625" style="121" customWidth="1"/>
    <col min="9735" max="9735" width="20.5703125" style="121" customWidth="1"/>
    <col min="9736" max="9736" width="1.140625" style="121" customWidth="1"/>
    <col min="9737" max="9986" width="9.140625" style="121"/>
    <col min="9987" max="9987" width="11.28515625" style="121" customWidth="1"/>
    <col min="9988" max="9988" width="53" style="121" bestFit="1" customWidth="1"/>
    <col min="9989" max="9990" width="16.140625" style="121" customWidth="1"/>
    <col min="9991" max="9991" width="20.5703125" style="121" customWidth="1"/>
    <col min="9992" max="9992" width="1.140625" style="121" customWidth="1"/>
    <col min="9993" max="10242" width="9.140625" style="121"/>
    <col min="10243" max="10243" width="11.28515625" style="121" customWidth="1"/>
    <col min="10244" max="10244" width="53" style="121" bestFit="1" customWidth="1"/>
    <col min="10245" max="10246" width="16.140625" style="121" customWidth="1"/>
    <col min="10247" max="10247" width="20.5703125" style="121" customWidth="1"/>
    <col min="10248" max="10248" width="1.140625" style="121" customWidth="1"/>
    <col min="10249" max="10498" width="9.140625" style="121"/>
    <col min="10499" max="10499" width="11.28515625" style="121" customWidth="1"/>
    <col min="10500" max="10500" width="53" style="121" bestFit="1" customWidth="1"/>
    <col min="10501" max="10502" width="16.140625" style="121" customWidth="1"/>
    <col min="10503" max="10503" width="20.5703125" style="121" customWidth="1"/>
    <col min="10504" max="10504" width="1.140625" style="121" customWidth="1"/>
    <col min="10505" max="10754" width="9.140625" style="121"/>
    <col min="10755" max="10755" width="11.28515625" style="121" customWidth="1"/>
    <col min="10756" max="10756" width="53" style="121" bestFit="1" customWidth="1"/>
    <col min="10757" max="10758" width="16.140625" style="121" customWidth="1"/>
    <col min="10759" max="10759" width="20.5703125" style="121" customWidth="1"/>
    <col min="10760" max="10760" width="1.140625" style="121" customWidth="1"/>
    <col min="10761" max="11010" width="9.140625" style="121"/>
    <col min="11011" max="11011" width="11.28515625" style="121" customWidth="1"/>
    <col min="11012" max="11012" width="53" style="121" bestFit="1" customWidth="1"/>
    <col min="11013" max="11014" width="16.140625" style="121" customWidth="1"/>
    <col min="11015" max="11015" width="20.5703125" style="121" customWidth="1"/>
    <col min="11016" max="11016" width="1.140625" style="121" customWidth="1"/>
    <col min="11017" max="11266" width="9.140625" style="121"/>
    <col min="11267" max="11267" width="11.28515625" style="121" customWidth="1"/>
    <col min="11268" max="11268" width="53" style="121" bestFit="1" customWidth="1"/>
    <col min="11269" max="11270" width="16.140625" style="121" customWidth="1"/>
    <col min="11271" max="11271" width="20.5703125" style="121" customWidth="1"/>
    <col min="11272" max="11272" width="1.140625" style="121" customWidth="1"/>
    <col min="11273" max="11522" width="9.140625" style="121"/>
    <col min="11523" max="11523" width="11.28515625" style="121" customWidth="1"/>
    <col min="11524" max="11524" width="53" style="121" bestFit="1" customWidth="1"/>
    <col min="11525" max="11526" width="16.140625" style="121" customWidth="1"/>
    <col min="11527" max="11527" width="20.5703125" style="121" customWidth="1"/>
    <col min="11528" max="11528" width="1.140625" style="121" customWidth="1"/>
    <col min="11529" max="11778" width="9.140625" style="121"/>
    <col min="11779" max="11779" width="11.28515625" style="121" customWidth="1"/>
    <col min="11780" max="11780" width="53" style="121" bestFit="1" customWidth="1"/>
    <col min="11781" max="11782" width="16.140625" style="121" customWidth="1"/>
    <col min="11783" max="11783" width="20.5703125" style="121" customWidth="1"/>
    <col min="11784" max="11784" width="1.140625" style="121" customWidth="1"/>
    <col min="11785" max="12034" width="9.140625" style="121"/>
    <col min="12035" max="12035" width="11.28515625" style="121" customWidth="1"/>
    <col min="12036" max="12036" width="53" style="121" bestFit="1" customWidth="1"/>
    <col min="12037" max="12038" width="16.140625" style="121" customWidth="1"/>
    <col min="12039" max="12039" width="20.5703125" style="121" customWidth="1"/>
    <col min="12040" max="12040" width="1.140625" style="121" customWidth="1"/>
    <col min="12041" max="12290" width="9.140625" style="121"/>
    <col min="12291" max="12291" width="11.28515625" style="121" customWidth="1"/>
    <col min="12292" max="12292" width="53" style="121" bestFit="1" customWidth="1"/>
    <col min="12293" max="12294" width="16.140625" style="121" customWidth="1"/>
    <col min="12295" max="12295" width="20.5703125" style="121" customWidth="1"/>
    <col min="12296" max="12296" width="1.140625" style="121" customWidth="1"/>
    <col min="12297" max="12546" width="9.140625" style="121"/>
    <col min="12547" max="12547" width="11.28515625" style="121" customWidth="1"/>
    <col min="12548" max="12548" width="53" style="121" bestFit="1" customWidth="1"/>
    <col min="12549" max="12550" width="16.140625" style="121" customWidth="1"/>
    <col min="12551" max="12551" width="20.5703125" style="121" customWidth="1"/>
    <col min="12552" max="12552" width="1.140625" style="121" customWidth="1"/>
    <col min="12553" max="12802" width="9.140625" style="121"/>
    <col min="12803" max="12803" width="11.28515625" style="121" customWidth="1"/>
    <col min="12804" max="12804" width="53" style="121" bestFit="1" customWidth="1"/>
    <col min="12805" max="12806" width="16.140625" style="121" customWidth="1"/>
    <col min="12807" max="12807" width="20.5703125" style="121" customWidth="1"/>
    <col min="12808" max="12808" width="1.140625" style="121" customWidth="1"/>
    <col min="12809" max="13058" width="9.140625" style="121"/>
    <col min="13059" max="13059" width="11.28515625" style="121" customWidth="1"/>
    <col min="13060" max="13060" width="53" style="121" bestFit="1" customWidth="1"/>
    <col min="13061" max="13062" width="16.140625" style="121" customWidth="1"/>
    <col min="13063" max="13063" width="20.5703125" style="121" customWidth="1"/>
    <col min="13064" max="13064" width="1.140625" style="121" customWidth="1"/>
    <col min="13065" max="13314" width="9.140625" style="121"/>
    <col min="13315" max="13315" width="11.28515625" style="121" customWidth="1"/>
    <col min="13316" max="13316" width="53" style="121" bestFit="1" customWidth="1"/>
    <col min="13317" max="13318" width="16.140625" style="121" customWidth="1"/>
    <col min="13319" max="13319" width="20.5703125" style="121" customWidth="1"/>
    <col min="13320" max="13320" width="1.140625" style="121" customWidth="1"/>
    <col min="13321" max="13570" width="9.140625" style="121"/>
    <col min="13571" max="13571" width="11.28515625" style="121" customWidth="1"/>
    <col min="13572" max="13572" width="53" style="121" bestFit="1" customWidth="1"/>
    <col min="13573" max="13574" width="16.140625" style="121" customWidth="1"/>
    <col min="13575" max="13575" width="20.5703125" style="121" customWidth="1"/>
    <col min="13576" max="13576" width="1.140625" style="121" customWidth="1"/>
    <col min="13577" max="13826" width="9.140625" style="121"/>
    <col min="13827" max="13827" width="11.28515625" style="121" customWidth="1"/>
    <col min="13828" max="13828" width="53" style="121" bestFit="1" customWidth="1"/>
    <col min="13829" max="13830" width="16.140625" style="121" customWidth="1"/>
    <col min="13831" max="13831" width="20.5703125" style="121" customWidth="1"/>
    <col min="13832" max="13832" width="1.140625" style="121" customWidth="1"/>
    <col min="13833" max="14082" width="9.140625" style="121"/>
    <col min="14083" max="14083" width="11.28515625" style="121" customWidth="1"/>
    <col min="14084" max="14084" width="53" style="121" bestFit="1" customWidth="1"/>
    <col min="14085" max="14086" width="16.140625" style="121" customWidth="1"/>
    <col min="14087" max="14087" width="20.5703125" style="121" customWidth="1"/>
    <col min="14088" max="14088" width="1.140625" style="121" customWidth="1"/>
    <col min="14089" max="14338" width="9.140625" style="121"/>
    <col min="14339" max="14339" width="11.28515625" style="121" customWidth="1"/>
    <col min="14340" max="14340" width="53" style="121" bestFit="1" customWidth="1"/>
    <col min="14341" max="14342" width="16.140625" style="121" customWidth="1"/>
    <col min="14343" max="14343" width="20.5703125" style="121" customWidth="1"/>
    <col min="14344" max="14344" width="1.140625" style="121" customWidth="1"/>
    <col min="14345" max="14594" width="9.140625" style="121"/>
    <col min="14595" max="14595" width="11.28515625" style="121" customWidth="1"/>
    <col min="14596" max="14596" width="53" style="121" bestFit="1" customWidth="1"/>
    <col min="14597" max="14598" width="16.140625" style="121" customWidth="1"/>
    <col min="14599" max="14599" width="20.5703125" style="121" customWidth="1"/>
    <col min="14600" max="14600" width="1.140625" style="121" customWidth="1"/>
    <col min="14601" max="14850" width="9.140625" style="121"/>
    <col min="14851" max="14851" width="11.28515625" style="121" customWidth="1"/>
    <col min="14852" max="14852" width="53" style="121" bestFit="1" customWidth="1"/>
    <col min="14853" max="14854" width="16.140625" style="121" customWidth="1"/>
    <col min="14855" max="14855" width="20.5703125" style="121" customWidth="1"/>
    <col min="14856" max="14856" width="1.140625" style="121" customWidth="1"/>
    <col min="14857" max="15106" width="9.140625" style="121"/>
    <col min="15107" max="15107" width="11.28515625" style="121" customWidth="1"/>
    <col min="15108" max="15108" width="53" style="121" bestFit="1" customWidth="1"/>
    <col min="15109" max="15110" width="16.140625" style="121" customWidth="1"/>
    <col min="15111" max="15111" width="20.5703125" style="121" customWidth="1"/>
    <col min="15112" max="15112" width="1.140625" style="121" customWidth="1"/>
    <col min="15113" max="15362" width="9.140625" style="121"/>
    <col min="15363" max="15363" width="11.28515625" style="121" customWidth="1"/>
    <col min="15364" max="15364" width="53" style="121" bestFit="1" customWidth="1"/>
    <col min="15365" max="15366" width="16.140625" style="121" customWidth="1"/>
    <col min="15367" max="15367" width="20.5703125" style="121" customWidth="1"/>
    <col min="15368" max="15368" width="1.140625" style="121" customWidth="1"/>
    <col min="15369" max="15618" width="9.140625" style="121"/>
    <col min="15619" max="15619" width="11.28515625" style="121" customWidth="1"/>
    <col min="15620" max="15620" width="53" style="121" bestFit="1" customWidth="1"/>
    <col min="15621" max="15622" width="16.140625" style="121" customWidth="1"/>
    <col min="15623" max="15623" width="20.5703125" style="121" customWidth="1"/>
    <col min="15624" max="15624" width="1.140625" style="121" customWidth="1"/>
    <col min="15625" max="15874" width="9.140625" style="121"/>
    <col min="15875" max="15875" width="11.28515625" style="121" customWidth="1"/>
    <col min="15876" max="15876" width="53" style="121" bestFit="1" customWidth="1"/>
    <col min="15877" max="15878" width="16.140625" style="121" customWidth="1"/>
    <col min="15879" max="15879" width="20.5703125" style="121" customWidth="1"/>
    <col min="15880" max="15880" width="1.140625" style="121" customWidth="1"/>
    <col min="15881" max="16130" width="9.140625" style="121"/>
    <col min="16131" max="16131" width="11.28515625" style="121" customWidth="1"/>
    <col min="16132" max="16132" width="53" style="121" bestFit="1" customWidth="1"/>
    <col min="16133" max="16134" width="16.140625" style="121" customWidth="1"/>
    <col min="16135" max="16135" width="20.5703125" style="121" customWidth="1"/>
    <col min="16136" max="16136" width="1.140625" style="121" customWidth="1"/>
    <col min="16137" max="16384" width="9.140625" style="121"/>
  </cols>
  <sheetData>
    <row r="1" spans="1:10" ht="7.9" customHeight="1" x14ac:dyDescent="0.2"/>
    <row r="2" spans="1:10" ht="12.75" customHeight="1" x14ac:dyDescent="0.2">
      <c r="A2" s="160" t="s">
        <v>249</v>
      </c>
      <c r="B2" s="161"/>
    </row>
    <row r="3" spans="1:10" x14ac:dyDescent="0.2">
      <c r="A3" s="161"/>
      <c r="B3" s="161"/>
      <c r="E3" s="172"/>
    </row>
    <row r="4" spans="1:10" x14ac:dyDescent="0.2">
      <c r="A4" s="160" t="s">
        <v>250</v>
      </c>
      <c r="B4" s="161"/>
      <c r="E4" s="172"/>
    </row>
    <row r="5" spans="1:10" x14ac:dyDescent="0.2">
      <c r="A5" s="161"/>
      <c r="B5" s="161"/>
    </row>
    <row r="6" spans="1:10" ht="14.1" customHeight="1" x14ac:dyDescent="0.2">
      <c r="A6" s="160" t="s">
        <v>251</v>
      </c>
      <c r="B6" s="161"/>
    </row>
    <row r="7" spans="1:10" ht="11.1" customHeight="1" x14ac:dyDescent="0.2"/>
    <row r="8" spans="1:10" ht="18" customHeight="1" x14ac:dyDescent="0.2"/>
    <row r="9" spans="1:10" ht="30" customHeight="1" x14ac:dyDescent="0.2">
      <c r="A9" s="178" t="s">
        <v>248</v>
      </c>
      <c r="B9" s="179"/>
      <c r="C9" s="179"/>
      <c r="D9" s="179"/>
      <c r="E9" s="179"/>
      <c r="F9" s="179"/>
      <c r="G9" s="179"/>
      <c r="H9" s="180"/>
      <c r="I9" s="125"/>
      <c r="J9" s="125"/>
    </row>
    <row r="10" spans="1:10" ht="48" x14ac:dyDescent="0.2">
      <c r="A10" s="112" t="s">
        <v>0</v>
      </c>
      <c r="B10" s="112"/>
      <c r="C10" s="119" t="s">
        <v>256</v>
      </c>
      <c r="D10" s="113" t="s">
        <v>257</v>
      </c>
      <c r="E10" s="112" t="s">
        <v>1</v>
      </c>
      <c r="F10" s="112" t="s">
        <v>2</v>
      </c>
      <c r="G10" s="40" t="s">
        <v>258</v>
      </c>
      <c r="H10" s="6" t="s">
        <v>261</v>
      </c>
    </row>
    <row r="11" spans="1:10" x14ac:dyDescent="0.2">
      <c r="A11" s="126" t="s">
        <v>3</v>
      </c>
      <c r="B11" s="112" t="s">
        <v>4</v>
      </c>
      <c r="C11" s="126" t="s">
        <v>14</v>
      </c>
      <c r="D11" s="126" t="s">
        <v>5</v>
      </c>
      <c r="E11" s="126" t="s">
        <v>15</v>
      </c>
      <c r="F11" s="126" t="s">
        <v>16</v>
      </c>
      <c r="G11" s="40" t="s">
        <v>17</v>
      </c>
      <c r="H11" s="24" t="s">
        <v>18</v>
      </c>
    </row>
    <row r="12" spans="1:10" x14ac:dyDescent="0.2">
      <c r="A12" s="78"/>
      <c r="B12" s="79" t="s">
        <v>9</v>
      </c>
      <c r="C12" s="127">
        <v>488836.65</v>
      </c>
      <c r="D12" s="80">
        <v>1060350</v>
      </c>
      <c r="E12" s="80">
        <v>594592.06999999995</v>
      </c>
      <c r="F12" s="80">
        <f t="shared" ref="F12:F84" si="0">D12-E12</f>
        <v>465757.93000000005</v>
      </c>
      <c r="G12" s="139">
        <f t="shared" ref="G12:G20" si="1">E12/C12*100</f>
        <v>121.63410210752403</v>
      </c>
      <c r="H12" s="28">
        <f>E12/D12*100</f>
        <v>56.07507615410006</v>
      </c>
    </row>
    <row r="13" spans="1:10" x14ac:dyDescent="0.2">
      <c r="A13" s="81" t="s">
        <v>216</v>
      </c>
      <c r="B13" s="82" t="s">
        <v>217</v>
      </c>
      <c r="C13" s="128">
        <v>488838.65</v>
      </c>
      <c r="D13" s="83">
        <v>1060350</v>
      </c>
      <c r="E13" s="83">
        <v>594592.06999999995</v>
      </c>
      <c r="F13" s="83">
        <f t="shared" si="0"/>
        <v>465757.93000000005</v>
      </c>
      <c r="G13" s="109">
        <f t="shared" si="1"/>
        <v>121.63360446233126</v>
      </c>
      <c r="H13" s="109">
        <f>E13/D13*100</f>
        <v>56.07507615410006</v>
      </c>
    </row>
    <row r="14" spans="1:10" ht="22.5" x14ac:dyDescent="0.2">
      <c r="A14" s="84" t="s">
        <v>218</v>
      </c>
      <c r="B14" s="85" t="s">
        <v>219</v>
      </c>
      <c r="C14" s="129">
        <v>488838.65</v>
      </c>
      <c r="D14" s="86">
        <v>1060350</v>
      </c>
      <c r="E14" s="86">
        <v>594592.06999999995</v>
      </c>
      <c r="F14" s="86">
        <f t="shared" si="0"/>
        <v>465757.93000000005</v>
      </c>
      <c r="G14" s="110">
        <f t="shared" si="1"/>
        <v>121.63360446233126</v>
      </c>
      <c r="H14" s="110">
        <f t="shared" ref="H14:H86" si="2">E14/D14*100</f>
        <v>56.07507615410006</v>
      </c>
    </row>
    <row r="15" spans="1:10" ht="33.75" x14ac:dyDescent="0.2">
      <c r="A15" s="87" t="s">
        <v>220</v>
      </c>
      <c r="B15" s="88" t="s">
        <v>249</v>
      </c>
      <c r="C15" s="130">
        <v>488838.65</v>
      </c>
      <c r="D15" s="89">
        <v>1060350</v>
      </c>
      <c r="E15" s="89">
        <v>594592.06999999995</v>
      </c>
      <c r="F15" s="89">
        <f t="shared" si="0"/>
        <v>465757.93000000005</v>
      </c>
      <c r="G15" s="111">
        <f t="shared" si="1"/>
        <v>121.63360446233126</v>
      </c>
      <c r="H15" s="111">
        <f t="shared" si="2"/>
        <v>56.07507615410006</v>
      </c>
    </row>
    <row r="16" spans="1:10" x14ac:dyDescent="0.2">
      <c r="A16" s="90" t="s">
        <v>221</v>
      </c>
      <c r="B16" s="91" t="s">
        <v>181</v>
      </c>
      <c r="C16" s="131">
        <v>103141.83</v>
      </c>
      <c r="D16" s="92">
        <v>170550</v>
      </c>
      <c r="E16" s="92">
        <v>94332.22</v>
      </c>
      <c r="F16" s="92">
        <f t="shared" si="0"/>
        <v>76217.78</v>
      </c>
      <c r="G16" s="105">
        <f t="shared" si="1"/>
        <v>91.458741812124146</v>
      </c>
      <c r="H16" s="105">
        <f t="shared" si="2"/>
        <v>55.310595133391971</v>
      </c>
    </row>
    <row r="17" spans="1:8" x14ac:dyDescent="0.2">
      <c r="A17" s="93" t="s">
        <v>180</v>
      </c>
      <c r="B17" s="94" t="s">
        <v>181</v>
      </c>
      <c r="C17" s="132">
        <v>223827.13</v>
      </c>
      <c r="D17" s="95">
        <v>22800</v>
      </c>
      <c r="E17" s="95">
        <v>22011.59</v>
      </c>
      <c r="F17" s="95">
        <f t="shared" si="0"/>
        <v>788.40999999999985</v>
      </c>
      <c r="G17" s="106">
        <f t="shared" si="1"/>
        <v>9.8341921285413427</v>
      </c>
      <c r="H17" s="106">
        <f t="shared" si="2"/>
        <v>96.542061403508768</v>
      </c>
    </row>
    <row r="18" spans="1:8" x14ac:dyDescent="0.2">
      <c r="A18" s="96" t="s">
        <v>222</v>
      </c>
      <c r="B18" s="97" t="s">
        <v>223</v>
      </c>
      <c r="C18" s="133">
        <v>23827.13</v>
      </c>
      <c r="D18" s="98">
        <v>22800</v>
      </c>
      <c r="E18" s="98">
        <v>22011.59</v>
      </c>
      <c r="F18" s="98">
        <f t="shared" si="0"/>
        <v>788.40999999999985</v>
      </c>
      <c r="G18" s="107">
        <f t="shared" si="1"/>
        <v>92.380366414251313</v>
      </c>
      <c r="H18" s="107">
        <f t="shared" si="2"/>
        <v>96.542061403508768</v>
      </c>
    </row>
    <row r="19" spans="1:8" ht="22.5" x14ac:dyDescent="0.2">
      <c r="A19" s="99" t="s">
        <v>199</v>
      </c>
      <c r="B19" s="100" t="s">
        <v>200</v>
      </c>
      <c r="C19" s="134">
        <v>1696.42</v>
      </c>
      <c r="D19" s="101">
        <v>7300</v>
      </c>
      <c r="E19" s="101">
        <v>2446.98</v>
      </c>
      <c r="F19" s="101">
        <f t="shared" si="0"/>
        <v>4853.0200000000004</v>
      </c>
      <c r="G19" s="108">
        <f t="shared" si="1"/>
        <v>144.24376038952619</v>
      </c>
      <c r="H19" s="108">
        <f t="shared" si="2"/>
        <v>33.520273972602737</v>
      </c>
    </row>
    <row r="20" spans="1:8" x14ac:dyDescent="0.2">
      <c r="A20" s="102" t="s">
        <v>71</v>
      </c>
      <c r="B20" s="103" t="s">
        <v>72</v>
      </c>
      <c r="C20" s="135">
        <v>1696.42</v>
      </c>
      <c r="D20" s="104">
        <v>7300</v>
      </c>
      <c r="E20" s="104">
        <v>2446.98</v>
      </c>
      <c r="F20" s="104">
        <f t="shared" si="0"/>
        <v>4853.0200000000004</v>
      </c>
      <c r="G20" s="140">
        <f t="shared" si="1"/>
        <v>144.24376038952619</v>
      </c>
      <c r="H20" s="77">
        <f t="shared" si="2"/>
        <v>33.520273972602737</v>
      </c>
    </row>
    <row r="21" spans="1:8" x14ac:dyDescent="0.2">
      <c r="A21" s="102" t="s">
        <v>77</v>
      </c>
      <c r="B21" s="103" t="s">
        <v>78</v>
      </c>
      <c r="C21" s="135">
        <v>0</v>
      </c>
      <c r="D21" s="104">
        <v>4000</v>
      </c>
      <c r="E21" s="104">
        <v>0</v>
      </c>
      <c r="F21" s="104">
        <f t="shared" si="0"/>
        <v>4000</v>
      </c>
      <c r="G21" s="140" t="e">
        <f t="shared" ref="G21:G115" si="3">E21/C21*100</f>
        <v>#DIV/0!</v>
      </c>
      <c r="H21" s="77">
        <f t="shared" si="2"/>
        <v>0</v>
      </c>
    </row>
    <row r="22" spans="1:8" x14ac:dyDescent="0.2">
      <c r="A22" s="102" t="s">
        <v>89</v>
      </c>
      <c r="B22" s="103" t="s">
        <v>90</v>
      </c>
      <c r="C22" s="135">
        <v>0</v>
      </c>
      <c r="D22" s="104">
        <v>0</v>
      </c>
      <c r="E22" s="104">
        <v>0</v>
      </c>
      <c r="F22" s="104">
        <f t="shared" si="0"/>
        <v>0</v>
      </c>
      <c r="G22" s="140"/>
      <c r="H22" s="77"/>
    </row>
    <row r="23" spans="1:8" x14ac:dyDescent="0.2">
      <c r="A23" s="102">
        <v>3225</v>
      </c>
      <c r="B23" s="103" t="s">
        <v>94</v>
      </c>
      <c r="C23" s="135">
        <v>0</v>
      </c>
      <c r="D23" s="104">
        <v>0</v>
      </c>
      <c r="E23" s="104">
        <v>1475</v>
      </c>
      <c r="F23" s="104">
        <f t="shared" si="0"/>
        <v>-1475</v>
      </c>
      <c r="G23" s="140"/>
      <c r="H23" s="77"/>
    </row>
    <row r="24" spans="1:8" x14ac:dyDescent="0.2">
      <c r="A24" s="102" t="s">
        <v>109</v>
      </c>
      <c r="B24" s="103" t="s">
        <v>110</v>
      </c>
      <c r="C24" s="135">
        <v>0</v>
      </c>
      <c r="D24" s="104">
        <v>500</v>
      </c>
      <c r="E24" s="104">
        <v>0</v>
      </c>
      <c r="F24" s="104">
        <f t="shared" si="0"/>
        <v>500</v>
      </c>
      <c r="G24" s="140" t="e">
        <f t="shared" si="3"/>
        <v>#DIV/0!</v>
      </c>
      <c r="H24" s="77">
        <f t="shared" si="2"/>
        <v>0</v>
      </c>
    </row>
    <row r="25" spans="1:8" x14ac:dyDescent="0.2">
      <c r="A25" s="102" t="s">
        <v>119</v>
      </c>
      <c r="B25" s="103" t="s">
        <v>120</v>
      </c>
      <c r="C25" s="135">
        <v>1696.42</v>
      </c>
      <c r="D25" s="104">
        <v>2800</v>
      </c>
      <c r="E25" s="104">
        <v>971.98</v>
      </c>
      <c r="F25" s="104">
        <f t="shared" si="0"/>
        <v>1828.02</v>
      </c>
      <c r="G25" s="140">
        <f t="shared" si="3"/>
        <v>57.295952653234458</v>
      </c>
      <c r="H25" s="77">
        <f t="shared" si="2"/>
        <v>34.713571428571427</v>
      </c>
    </row>
    <row r="26" spans="1:8" ht="22.5" x14ac:dyDescent="0.2">
      <c r="A26" s="99" t="s">
        <v>203</v>
      </c>
      <c r="B26" s="100" t="s">
        <v>204</v>
      </c>
      <c r="C26" s="134">
        <v>0</v>
      </c>
      <c r="D26" s="101">
        <v>4500</v>
      </c>
      <c r="E26" s="101">
        <v>0</v>
      </c>
      <c r="F26" s="101">
        <f t="shared" si="0"/>
        <v>4500</v>
      </c>
      <c r="G26" s="108" t="e">
        <f t="shared" si="3"/>
        <v>#DIV/0!</v>
      </c>
      <c r="H26" s="108">
        <f t="shared" si="2"/>
        <v>0</v>
      </c>
    </row>
    <row r="27" spans="1:8" x14ac:dyDescent="0.2">
      <c r="A27" s="102" t="s">
        <v>71</v>
      </c>
      <c r="B27" s="103" t="s">
        <v>72</v>
      </c>
      <c r="C27" s="135">
        <v>0</v>
      </c>
      <c r="D27" s="104">
        <v>4500</v>
      </c>
      <c r="E27" s="104">
        <v>0</v>
      </c>
      <c r="F27" s="104">
        <f t="shared" si="0"/>
        <v>4500</v>
      </c>
      <c r="G27" s="140" t="e">
        <f t="shared" si="3"/>
        <v>#DIV/0!</v>
      </c>
      <c r="H27" s="77">
        <f t="shared" si="2"/>
        <v>0</v>
      </c>
    </row>
    <row r="28" spans="1:8" x14ac:dyDescent="0.2">
      <c r="A28" s="102" t="s">
        <v>131</v>
      </c>
      <c r="B28" s="103" t="s">
        <v>118</v>
      </c>
      <c r="C28" s="135">
        <v>0</v>
      </c>
      <c r="D28" s="104">
        <v>4500</v>
      </c>
      <c r="E28" s="104">
        <v>0</v>
      </c>
      <c r="F28" s="104">
        <v>-5464.27</v>
      </c>
      <c r="G28" s="140" t="e">
        <f t="shared" si="3"/>
        <v>#DIV/0!</v>
      </c>
      <c r="H28" s="77">
        <f t="shared" si="2"/>
        <v>0</v>
      </c>
    </row>
    <row r="29" spans="1:8" ht="22.5" x14ac:dyDescent="0.2">
      <c r="A29" s="99" t="s">
        <v>272</v>
      </c>
      <c r="B29" s="100" t="s">
        <v>204</v>
      </c>
      <c r="C29" s="134">
        <v>0</v>
      </c>
      <c r="D29" s="101">
        <v>0</v>
      </c>
      <c r="E29" s="101">
        <v>2569.17</v>
      </c>
      <c r="F29" s="101">
        <f t="shared" ref="F29:F36" si="4">D29-E29</f>
        <v>-2569.17</v>
      </c>
      <c r="G29" s="108" t="e">
        <f t="shared" ref="G29:G36" si="5">E29/D29*100</f>
        <v>#DIV/0!</v>
      </c>
      <c r="H29" s="108" t="e">
        <f t="shared" ref="H29:H36" si="6">E29/D29*100</f>
        <v>#DIV/0!</v>
      </c>
    </row>
    <row r="30" spans="1:8" x14ac:dyDescent="0.2">
      <c r="A30" s="102">
        <v>31</v>
      </c>
      <c r="B30" s="103" t="s">
        <v>55</v>
      </c>
      <c r="C30" s="135"/>
      <c r="D30" s="104">
        <v>0</v>
      </c>
      <c r="E30" s="104">
        <v>1241.95</v>
      </c>
      <c r="F30" s="104">
        <f t="shared" si="4"/>
        <v>-1241.95</v>
      </c>
      <c r="G30" s="77" t="e">
        <f t="shared" si="5"/>
        <v>#DIV/0!</v>
      </c>
      <c r="H30" s="151" t="e">
        <f t="shared" si="6"/>
        <v>#DIV/0!</v>
      </c>
    </row>
    <row r="31" spans="1:8" x14ac:dyDescent="0.2">
      <c r="A31" s="102">
        <v>3111</v>
      </c>
      <c r="B31" s="103" t="s">
        <v>59</v>
      </c>
      <c r="C31" s="135"/>
      <c r="D31" s="104">
        <v>0</v>
      </c>
      <c r="E31" s="104">
        <v>1066.06</v>
      </c>
      <c r="F31" s="104">
        <f t="shared" si="4"/>
        <v>-1066.06</v>
      </c>
      <c r="G31" s="77" t="e">
        <f t="shared" si="5"/>
        <v>#DIV/0!</v>
      </c>
      <c r="H31" s="151" t="e">
        <f t="shared" si="6"/>
        <v>#DIV/0!</v>
      </c>
    </row>
    <row r="32" spans="1:8" x14ac:dyDescent="0.2">
      <c r="A32" s="102">
        <v>3132</v>
      </c>
      <c r="B32" s="103" t="s">
        <v>70</v>
      </c>
      <c r="C32" s="135"/>
      <c r="D32" s="104">
        <v>0</v>
      </c>
      <c r="E32" s="104">
        <v>175.89</v>
      </c>
      <c r="F32" s="104">
        <f t="shared" si="4"/>
        <v>-175.89</v>
      </c>
      <c r="G32" s="77" t="e">
        <f t="shared" si="5"/>
        <v>#DIV/0!</v>
      </c>
      <c r="H32" s="151" t="e">
        <f t="shared" si="6"/>
        <v>#DIV/0!</v>
      </c>
    </row>
    <row r="33" spans="1:9" x14ac:dyDescent="0.2">
      <c r="A33" s="102">
        <v>32</v>
      </c>
      <c r="B33" s="103" t="s">
        <v>72</v>
      </c>
      <c r="C33" s="135"/>
      <c r="D33" s="104">
        <v>0</v>
      </c>
      <c r="E33" s="104">
        <v>1327.22</v>
      </c>
      <c r="F33" s="104">
        <f t="shared" si="4"/>
        <v>-1327.22</v>
      </c>
      <c r="G33" s="77" t="e">
        <f t="shared" si="5"/>
        <v>#DIV/0!</v>
      </c>
      <c r="H33" s="151" t="e">
        <f t="shared" si="6"/>
        <v>#DIV/0!</v>
      </c>
    </row>
    <row r="34" spans="1:9" x14ac:dyDescent="0.2">
      <c r="A34" s="102">
        <v>3221</v>
      </c>
      <c r="B34" s="103" t="s">
        <v>86</v>
      </c>
      <c r="C34" s="135"/>
      <c r="D34" s="104">
        <v>0</v>
      </c>
      <c r="E34" s="104">
        <v>371.06</v>
      </c>
      <c r="F34" s="104">
        <f t="shared" si="4"/>
        <v>-371.06</v>
      </c>
      <c r="G34" s="77" t="e">
        <f t="shared" si="5"/>
        <v>#DIV/0!</v>
      </c>
      <c r="H34" s="151" t="e">
        <f t="shared" si="6"/>
        <v>#DIV/0!</v>
      </c>
    </row>
    <row r="35" spans="1:9" x14ac:dyDescent="0.2">
      <c r="A35" s="102">
        <v>3222</v>
      </c>
      <c r="B35" s="103" t="s">
        <v>88</v>
      </c>
      <c r="C35" s="135"/>
      <c r="D35" s="104">
        <v>0</v>
      </c>
      <c r="E35" s="104">
        <v>613</v>
      </c>
      <c r="F35" s="104">
        <f t="shared" si="4"/>
        <v>-613</v>
      </c>
      <c r="G35" s="77" t="e">
        <f t="shared" si="5"/>
        <v>#DIV/0!</v>
      </c>
      <c r="H35" s="151" t="e">
        <f t="shared" si="6"/>
        <v>#DIV/0!</v>
      </c>
    </row>
    <row r="36" spans="1:9" x14ac:dyDescent="0.2">
      <c r="A36" s="102">
        <v>3231</v>
      </c>
      <c r="B36" s="103" t="s">
        <v>100</v>
      </c>
      <c r="C36" s="135"/>
      <c r="D36" s="104">
        <v>0</v>
      </c>
      <c r="E36" s="104">
        <v>343.16</v>
      </c>
      <c r="F36" s="104">
        <f t="shared" si="4"/>
        <v>-343.16</v>
      </c>
      <c r="G36" s="77" t="e">
        <f t="shared" si="5"/>
        <v>#DIV/0!</v>
      </c>
      <c r="H36" s="151" t="e">
        <f t="shared" si="6"/>
        <v>#DIV/0!</v>
      </c>
    </row>
    <row r="37" spans="1:9" ht="22.5" x14ac:dyDescent="0.2">
      <c r="A37" s="99" t="s">
        <v>201</v>
      </c>
      <c r="B37" s="100" t="s">
        <v>202</v>
      </c>
      <c r="C37" s="134">
        <v>22130.71</v>
      </c>
      <c r="D37" s="101">
        <v>11000</v>
      </c>
      <c r="E37" s="101">
        <v>16995.439999999999</v>
      </c>
      <c r="F37" s="101">
        <f t="shared" si="0"/>
        <v>-5995.4399999999987</v>
      </c>
      <c r="G37" s="108">
        <f t="shared" ref="G37" si="7">E37/C37*100</f>
        <v>76.795728650368645</v>
      </c>
      <c r="H37" s="108">
        <f t="shared" si="2"/>
        <v>154.50399999999999</v>
      </c>
    </row>
    <row r="38" spans="1:9" x14ac:dyDescent="0.2">
      <c r="A38" s="102" t="s">
        <v>71</v>
      </c>
      <c r="B38" s="103" t="s">
        <v>72</v>
      </c>
      <c r="C38" s="135">
        <v>22130.71</v>
      </c>
      <c r="D38" s="104">
        <v>8300</v>
      </c>
      <c r="E38" s="104">
        <v>11375</v>
      </c>
      <c r="F38" s="104">
        <f t="shared" si="0"/>
        <v>-3075</v>
      </c>
      <c r="G38" s="140">
        <f t="shared" si="3"/>
        <v>51.399164328663659</v>
      </c>
      <c r="H38" s="77">
        <f t="shared" si="2"/>
        <v>137.04819277108433</v>
      </c>
      <c r="I38" s="121" t="s">
        <v>277</v>
      </c>
    </row>
    <row r="39" spans="1:9" x14ac:dyDescent="0.2">
      <c r="A39" s="102" t="s">
        <v>101</v>
      </c>
      <c r="B39" s="103" t="s">
        <v>102</v>
      </c>
      <c r="C39" s="135">
        <v>2230.71</v>
      </c>
      <c r="D39" s="104">
        <v>8300</v>
      </c>
      <c r="E39" s="104">
        <v>11375</v>
      </c>
      <c r="F39" s="104">
        <f t="shared" si="0"/>
        <v>-3075</v>
      </c>
      <c r="G39" s="140">
        <f t="shared" si="3"/>
        <v>509.92733255331257</v>
      </c>
      <c r="H39" s="77">
        <f t="shared" si="2"/>
        <v>137.04819277108433</v>
      </c>
    </row>
    <row r="40" spans="1:9" x14ac:dyDescent="0.2">
      <c r="A40" s="102" t="s">
        <v>157</v>
      </c>
      <c r="B40" s="103" t="s">
        <v>158</v>
      </c>
      <c r="C40" s="135">
        <v>0</v>
      </c>
      <c r="D40" s="104">
        <v>2700</v>
      </c>
      <c r="E40" s="104">
        <v>5620.44</v>
      </c>
      <c r="F40" s="104">
        <f t="shared" si="0"/>
        <v>-2920.4399999999996</v>
      </c>
      <c r="G40" s="140" t="e">
        <f t="shared" si="3"/>
        <v>#DIV/0!</v>
      </c>
      <c r="H40" s="77">
        <f t="shared" si="2"/>
        <v>208.16444444444443</v>
      </c>
    </row>
    <row r="41" spans="1:9" x14ac:dyDescent="0.2">
      <c r="A41" s="102" t="s">
        <v>161</v>
      </c>
      <c r="B41" s="103" t="s">
        <v>162</v>
      </c>
      <c r="C41" s="135">
        <v>0</v>
      </c>
      <c r="D41" s="104">
        <v>0</v>
      </c>
      <c r="E41" s="104">
        <v>0</v>
      </c>
      <c r="F41" s="104">
        <f t="shared" si="0"/>
        <v>0</v>
      </c>
      <c r="G41" s="140" t="e">
        <f t="shared" si="3"/>
        <v>#DIV/0!</v>
      </c>
      <c r="H41" s="77" t="e">
        <f t="shared" si="2"/>
        <v>#DIV/0!</v>
      </c>
    </row>
    <row r="42" spans="1:9" x14ac:dyDescent="0.2">
      <c r="A42" s="102" t="s">
        <v>165</v>
      </c>
      <c r="B42" s="103" t="s">
        <v>166</v>
      </c>
      <c r="C42" s="135">
        <v>0</v>
      </c>
      <c r="D42" s="104">
        <v>1200</v>
      </c>
      <c r="E42" s="104">
        <v>0</v>
      </c>
      <c r="F42" s="104">
        <f t="shared" si="0"/>
        <v>1200</v>
      </c>
      <c r="G42" s="140" t="e">
        <f t="shared" si="3"/>
        <v>#DIV/0!</v>
      </c>
      <c r="H42" s="77">
        <f t="shared" si="2"/>
        <v>0</v>
      </c>
    </row>
    <row r="43" spans="1:9" x14ac:dyDescent="0.2">
      <c r="A43" s="102" t="s">
        <v>167</v>
      </c>
      <c r="B43" s="103" t="s">
        <v>168</v>
      </c>
      <c r="C43" s="135">
        <v>0</v>
      </c>
      <c r="D43" s="104">
        <v>0</v>
      </c>
      <c r="E43" s="104">
        <v>0</v>
      </c>
      <c r="F43" s="104">
        <f t="shared" si="0"/>
        <v>0</v>
      </c>
      <c r="G43" s="140" t="e">
        <f t="shared" si="3"/>
        <v>#DIV/0!</v>
      </c>
      <c r="H43" s="77" t="e">
        <f t="shared" si="2"/>
        <v>#DIV/0!</v>
      </c>
    </row>
    <row r="44" spans="1:9" x14ac:dyDescent="0.2">
      <c r="A44" s="102" t="s">
        <v>169</v>
      </c>
      <c r="B44" s="103" t="s">
        <v>170</v>
      </c>
      <c r="C44" s="135">
        <v>0</v>
      </c>
      <c r="D44" s="104">
        <v>1100</v>
      </c>
      <c r="E44" s="104">
        <v>5620.44</v>
      </c>
      <c r="F44" s="104">
        <f t="shared" si="0"/>
        <v>-4520.4399999999996</v>
      </c>
      <c r="G44" s="140" t="e">
        <f t="shared" si="3"/>
        <v>#DIV/0!</v>
      </c>
      <c r="H44" s="77">
        <f t="shared" si="2"/>
        <v>510.94909090909084</v>
      </c>
      <c r="I44" s="121" t="s">
        <v>278</v>
      </c>
    </row>
    <row r="45" spans="1:9" x14ac:dyDescent="0.2">
      <c r="A45" s="102" t="s">
        <v>173</v>
      </c>
      <c r="B45" s="103" t="s">
        <v>174</v>
      </c>
      <c r="C45" s="135">
        <v>0</v>
      </c>
      <c r="D45" s="104">
        <v>400</v>
      </c>
      <c r="E45" s="104">
        <v>0</v>
      </c>
      <c r="F45" s="104">
        <f t="shared" si="0"/>
        <v>400</v>
      </c>
      <c r="G45" s="140" t="e">
        <f t="shared" si="3"/>
        <v>#DIV/0!</v>
      </c>
      <c r="H45" s="77">
        <f t="shared" si="2"/>
        <v>0</v>
      </c>
    </row>
    <row r="46" spans="1:9" x14ac:dyDescent="0.2">
      <c r="A46" s="93" t="s">
        <v>182</v>
      </c>
      <c r="B46" s="94" t="s">
        <v>183</v>
      </c>
      <c r="C46" s="132">
        <v>79314.7</v>
      </c>
      <c r="D46" s="95">
        <v>147750</v>
      </c>
      <c r="E46" s="95">
        <v>72230.63</v>
      </c>
      <c r="F46" s="95">
        <f t="shared" si="0"/>
        <v>75519.37</v>
      </c>
      <c r="G46" s="106">
        <f t="shared" si="3"/>
        <v>91.068402200348743</v>
      </c>
      <c r="H46" s="106">
        <f t="shared" si="2"/>
        <v>48.887059221658205</v>
      </c>
    </row>
    <row r="47" spans="1:9" x14ac:dyDescent="0.2">
      <c r="A47" s="96" t="s">
        <v>222</v>
      </c>
      <c r="B47" s="97" t="s">
        <v>223</v>
      </c>
      <c r="C47" s="133">
        <v>79314.7</v>
      </c>
      <c r="D47" s="98">
        <v>147750</v>
      </c>
      <c r="E47" s="98">
        <v>72320.63</v>
      </c>
      <c r="F47" s="98">
        <f t="shared" si="0"/>
        <v>75429.37</v>
      </c>
      <c r="G47" s="107">
        <f t="shared" si="3"/>
        <v>91.18187423012381</v>
      </c>
      <c r="H47" s="107">
        <f t="shared" si="2"/>
        <v>48.94797292724197</v>
      </c>
    </row>
    <row r="48" spans="1:9" ht="22.5" x14ac:dyDescent="0.2">
      <c r="A48" s="99" t="s">
        <v>199</v>
      </c>
      <c r="B48" s="100" t="s">
        <v>200</v>
      </c>
      <c r="C48" s="134">
        <v>79314.7</v>
      </c>
      <c r="D48" s="101">
        <v>143250</v>
      </c>
      <c r="E48" s="101">
        <v>71020.63</v>
      </c>
      <c r="F48" s="101">
        <f t="shared" si="0"/>
        <v>72229.37</v>
      </c>
      <c r="G48" s="108">
        <f t="shared" si="3"/>
        <v>89.542833800039602</v>
      </c>
      <c r="H48" s="108">
        <f t="shared" si="2"/>
        <v>49.578101221640495</v>
      </c>
    </row>
    <row r="49" spans="1:9" x14ac:dyDescent="0.2">
      <c r="A49" s="102" t="s">
        <v>71</v>
      </c>
      <c r="B49" s="103" t="s">
        <v>72</v>
      </c>
      <c r="C49" s="135">
        <v>79212.7</v>
      </c>
      <c r="D49" s="104">
        <v>143050</v>
      </c>
      <c r="E49" s="104">
        <v>71020.63</v>
      </c>
      <c r="F49" s="104">
        <f t="shared" si="0"/>
        <v>72029.37</v>
      </c>
      <c r="G49" s="140">
        <f t="shared" si="3"/>
        <v>89.658135627241592</v>
      </c>
      <c r="H49" s="77">
        <f t="shared" si="2"/>
        <v>49.647416987067459</v>
      </c>
    </row>
    <row r="50" spans="1:9" x14ac:dyDescent="0.2">
      <c r="A50" s="102" t="s">
        <v>75</v>
      </c>
      <c r="B50" s="103" t="s">
        <v>76</v>
      </c>
      <c r="C50" s="135">
        <v>78</v>
      </c>
      <c r="D50" s="104">
        <v>800</v>
      </c>
      <c r="E50" s="104">
        <v>787.75</v>
      </c>
      <c r="F50" s="104">
        <f t="shared" si="0"/>
        <v>12.25</v>
      </c>
      <c r="G50" s="140">
        <f t="shared" si="3"/>
        <v>1009.9358974358975</v>
      </c>
      <c r="H50" s="77">
        <f t="shared" si="2"/>
        <v>98.46875</v>
      </c>
    </row>
    <row r="51" spans="1:9" x14ac:dyDescent="0.2">
      <c r="A51" s="102" t="s">
        <v>77</v>
      </c>
      <c r="B51" s="103" t="s">
        <v>78</v>
      </c>
      <c r="C51" s="135">
        <v>17113.740000000002</v>
      </c>
      <c r="D51" s="104">
        <v>27800</v>
      </c>
      <c r="E51" s="104">
        <v>12632.39</v>
      </c>
      <c r="F51" s="104">
        <f t="shared" si="0"/>
        <v>15167.61</v>
      </c>
      <c r="G51" s="140">
        <f t="shared" si="3"/>
        <v>73.81431528117173</v>
      </c>
      <c r="H51" s="77">
        <f t="shared" si="2"/>
        <v>45.44025179856115</v>
      </c>
    </row>
    <row r="52" spans="1:9" x14ac:dyDescent="0.2">
      <c r="A52" s="102" t="s">
        <v>79</v>
      </c>
      <c r="B52" s="103" t="s">
        <v>80</v>
      </c>
      <c r="C52" s="135">
        <v>96</v>
      </c>
      <c r="D52" s="104">
        <v>900</v>
      </c>
      <c r="E52" s="104">
        <v>0</v>
      </c>
      <c r="F52" s="104">
        <f t="shared" si="0"/>
        <v>900</v>
      </c>
      <c r="G52" s="140">
        <f t="shared" si="3"/>
        <v>0</v>
      </c>
      <c r="H52" s="77">
        <f t="shared" si="2"/>
        <v>0</v>
      </c>
    </row>
    <row r="53" spans="1:9" x14ac:dyDescent="0.2">
      <c r="A53" s="102" t="s">
        <v>81</v>
      </c>
      <c r="B53" s="103" t="s">
        <v>82</v>
      </c>
      <c r="C53" s="135">
        <v>0</v>
      </c>
      <c r="D53" s="104">
        <v>0</v>
      </c>
      <c r="E53" s="104">
        <v>0</v>
      </c>
      <c r="F53" s="104">
        <f t="shared" si="0"/>
        <v>0</v>
      </c>
      <c r="G53" s="140" t="e">
        <f t="shared" si="3"/>
        <v>#DIV/0!</v>
      </c>
      <c r="H53" s="77" t="s">
        <v>31</v>
      </c>
    </row>
    <row r="54" spans="1:9" x14ac:dyDescent="0.2">
      <c r="A54" s="102" t="s">
        <v>85</v>
      </c>
      <c r="B54" s="103" t="s">
        <v>86</v>
      </c>
      <c r="C54" s="135">
        <v>600</v>
      </c>
      <c r="D54" s="104">
        <v>2200</v>
      </c>
      <c r="E54" s="104">
        <v>778.37</v>
      </c>
      <c r="F54" s="104">
        <f t="shared" si="0"/>
        <v>1421.63</v>
      </c>
      <c r="G54" s="140">
        <f t="shared" si="3"/>
        <v>129.72833333333332</v>
      </c>
      <c r="H54" s="77">
        <f t="shared" si="2"/>
        <v>35.380454545454548</v>
      </c>
    </row>
    <row r="55" spans="1:9" x14ac:dyDescent="0.2">
      <c r="A55" s="102" t="s">
        <v>87</v>
      </c>
      <c r="B55" s="103" t="s">
        <v>88</v>
      </c>
      <c r="C55" s="135">
        <v>40524.449999999997</v>
      </c>
      <c r="D55" s="104">
        <v>101500</v>
      </c>
      <c r="E55" s="104">
        <v>49179.71</v>
      </c>
      <c r="F55" s="104">
        <f t="shared" si="0"/>
        <v>52320.29</v>
      </c>
      <c r="G55" s="140">
        <f t="shared" si="3"/>
        <v>121.3581183705146</v>
      </c>
      <c r="H55" s="77">
        <f t="shared" si="2"/>
        <v>48.452916256157636</v>
      </c>
    </row>
    <row r="56" spans="1:9" x14ac:dyDescent="0.2">
      <c r="A56" s="102" t="s">
        <v>89</v>
      </c>
      <c r="B56" s="103" t="s">
        <v>90</v>
      </c>
      <c r="C56" s="135">
        <v>15751.81</v>
      </c>
      <c r="D56" s="104">
        <v>0</v>
      </c>
      <c r="E56" s="104">
        <v>0</v>
      </c>
      <c r="F56" s="104">
        <f t="shared" si="0"/>
        <v>0</v>
      </c>
      <c r="G56" s="140">
        <f t="shared" si="3"/>
        <v>0</v>
      </c>
      <c r="H56" s="77" t="s">
        <v>31</v>
      </c>
    </row>
    <row r="57" spans="1:9" x14ac:dyDescent="0.2">
      <c r="A57" s="102" t="s">
        <v>91</v>
      </c>
      <c r="B57" s="103" t="s">
        <v>92</v>
      </c>
      <c r="C57" s="135">
        <v>306</v>
      </c>
      <c r="D57" s="104">
        <v>600</v>
      </c>
      <c r="E57" s="104">
        <v>421.81</v>
      </c>
      <c r="F57" s="104">
        <f t="shared" si="0"/>
        <v>178.19</v>
      </c>
      <c r="G57" s="140">
        <f t="shared" si="3"/>
        <v>137.84640522875819</v>
      </c>
      <c r="H57" s="77">
        <f t="shared" si="2"/>
        <v>70.301666666666662</v>
      </c>
    </row>
    <row r="58" spans="1:9" x14ac:dyDescent="0.2">
      <c r="A58" s="102" t="s">
        <v>93</v>
      </c>
      <c r="B58" s="103" t="s">
        <v>94</v>
      </c>
      <c r="C58" s="135">
        <v>96</v>
      </c>
      <c r="D58" s="104">
        <v>200</v>
      </c>
      <c r="E58" s="104">
        <v>0</v>
      </c>
      <c r="F58" s="104">
        <f t="shared" si="0"/>
        <v>200</v>
      </c>
      <c r="G58" s="140">
        <f t="shared" si="3"/>
        <v>0</v>
      </c>
      <c r="H58" s="77">
        <f t="shared" si="2"/>
        <v>0</v>
      </c>
    </row>
    <row r="59" spans="1:9" x14ac:dyDescent="0.2">
      <c r="A59" s="102" t="s">
        <v>99</v>
      </c>
      <c r="B59" s="103" t="s">
        <v>100</v>
      </c>
      <c r="C59" s="135">
        <v>270</v>
      </c>
      <c r="D59" s="104">
        <v>500</v>
      </c>
      <c r="E59" s="104">
        <v>442.73</v>
      </c>
      <c r="F59" s="104">
        <f t="shared" si="0"/>
        <v>57.269999999999982</v>
      </c>
      <c r="G59" s="140">
        <f t="shared" si="3"/>
        <v>163.97407407407408</v>
      </c>
      <c r="H59" s="77">
        <f t="shared" si="2"/>
        <v>88.546000000000006</v>
      </c>
    </row>
    <row r="60" spans="1:9" x14ac:dyDescent="0.2">
      <c r="A60" s="102" t="s">
        <v>101</v>
      </c>
      <c r="B60" s="103" t="s">
        <v>102</v>
      </c>
      <c r="C60" s="135">
        <v>920</v>
      </c>
      <c r="D60" s="104">
        <v>1800</v>
      </c>
      <c r="E60" s="104">
        <v>3375</v>
      </c>
      <c r="F60" s="104">
        <f t="shared" si="0"/>
        <v>-1575</v>
      </c>
      <c r="G60" s="140">
        <f t="shared" si="3"/>
        <v>366.84782608695656</v>
      </c>
      <c r="H60" s="77">
        <f t="shared" si="2"/>
        <v>187.5</v>
      </c>
      <c r="I60" s="121" t="s">
        <v>279</v>
      </c>
    </row>
    <row r="61" spans="1:9" x14ac:dyDescent="0.2">
      <c r="A61" s="102" t="s">
        <v>103</v>
      </c>
      <c r="B61" s="103" t="s">
        <v>104</v>
      </c>
      <c r="C61" s="135">
        <v>42</v>
      </c>
      <c r="D61" s="104">
        <v>100</v>
      </c>
      <c r="E61" s="104">
        <v>0</v>
      </c>
      <c r="F61" s="104">
        <f t="shared" si="0"/>
        <v>100</v>
      </c>
      <c r="G61" s="140">
        <f t="shared" si="3"/>
        <v>0</v>
      </c>
      <c r="H61" s="77">
        <f t="shared" si="2"/>
        <v>0</v>
      </c>
    </row>
    <row r="62" spans="1:9" x14ac:dyDescent="0.2">
      <c r="A62" s="102" t="s">
        <v>105</v>
      </c>
      <c r="B62" s="103" t="s">
        <v>106</v>
      </c>
      <c r="C62" s="135">
        <v>822</v>
      </c>
      <c r="D62" s="104">
        <v>2900</v>
      </c>
      <c r="E62" s="104">
        <v>967.87</v>
      </c>
      <c r="F62" s="104">
        <f t="shared" si="0"/>
        <v>1932.13</v>
      </c>
      <c r="G62" s="140">
        <f t="shared" si="3"/>
        <v>117.74574209245743</v>
      </c>
      <c r="H62" s="77">
        <f t="shared" si="2"/>
        <v>33.374827586206898</v>
      </c>
    </row>
    <row r="63" spans="1:9" x14ac:dyDescent="0.2">
      <c r="A63" s="102" t="s">
        <v>107</v>
      </c>
      <c r="B63" s="103" t="s">
        <v>108</v>
      </c>
      <c r="C63" s="135">
        <v>0</v>
      </c>
      <c r="D63" s="104">
        <v>0</v>
      </c>
      <c r="E63" s="104">
        <v>0</v>
      </c>
      <c r="F63" s="104">
        <f t="shared" si="0"/>
        <v>0</v>
      </c>
      <c r="G63" s="140" t="e">
        <f t="shared" si="3"/>
        <v>#DIV/0!</v>
      </c>
      <c r="H63" s="77" t="s">
        <v>31</v>
      </c>
    </row>
    <row r="64" spans="1:9" x14ac:dyDescent="0.2">
      <c r="A64" s="102" t="s">
        <v>109</v>
      </c>
      <c r="B64" s="103" t="s">
        <v>110</v>
      </c>
      <c r="C64" s="135">
        <v>2004.7</v>
      </c>
      <c r="D64" s="104">
        <v>600</v>
      </c>
      <c r="E64" s="104">
        <v>2335</v>
      </c>
      <c r="F64" s="104">
        <f t="shared" si="0"/>
        <v>-1735</v>
      </c>
      <c r="G64" s="140">
        <f t="shared" si="3"/>
        <v>116.47628074026039</v>
      </c>
      <c r="H64" s="77">
        <f t="shared" si="2"/>
        <v>389.16666666666669</v>
      </c>
      <c r="I64" s="121" t="s">
        <v>280</v>
      </c>
    </row>
    <row r="65" spans="1:8" x14ac:dyDescent="0.2">
      <c r="A65" s="102" t="s">
        <v>111</v>
      </c>
      <c r="B65" s="103" t="s">
        <v>112</v>
      </c>
      <c r="C65" s="135">
        <v>108</v>
      </c>
      <c r="D65" s="104">
        <v>200</v>
      </c>
      <c r="E65" s="104">
        <v>0</v>
      </c>
      <c r="F65" s="104">
        <f t="shared" si="0"/>
        <v>200</v>
      </c>
      <c r="G65" s="140">
        <f t="shared" si="3"/>
        <v>0</v>
      </c>
      <c r="H65" s="77">
        <f t="shared" si="2"/>
        <v>0</v>
      </c>
    </row>
    <row r="66" spans="1:8" x14ac:dyDescent="0.2">
      <c r="A66" s="102" t="s">
        <v>113</v>
      </c>
      <c r="B66" s="103" t="s">
        <v>114</v>
      </c>
      <c r="C66" s="135">
        <v>144</v>
      </c>
      <c r="D66" s="104">
        <v>300</v>
      </c>
      <c r="E66" s="104">
        <v>0</v>
      </c>
      <c r="F66" s="104">
        <f t="shared" si="0"/>
        <v>300</v>
      </c>
      <c r="G66" s="140">
        <f t="shared" si="3"/>
        <v>0</v>
      </c>
      <c r="H66" s="77">
        <f t="shared" si="2"/>
        <v>0</v>
      </c>
    </row>
    <row r="67" spans="1:8" x14ac:dyDescent="0.2">
      <c r="A67" s="102" t="s">
        <v>115</v>
      </c>
      <c r="B67" s="103" t="s">
        <v>116</v>
      </c>
      <c r="C67" s="135">
        <v>180</v>
      </c>
      <c r="D67" s="104">
        <v>400</v>
      </c>
      <c r="E67" s="104">
        <v>0</v>
      </c>
      <c r="F67" s="104">
        <f t="shared" si="0"/>
        <v>400</v>
      </c>
      <c r="G67" s="140">
        <f t="shared" si="3"/>
        <v>0</v>
      </c>
      <c r="H67" s="77">
        <f t="shared" si="2"/>
        <v>0</v>
      </c>
    </row>
    <row r="68" spans="1:8" x14ac:dyDescent="0.2">
      <c r="A68" s="102" t="s">
        <v>121</v>
      </c>
      <c r="B68" s="103" t="s">
        <v>122</v>
      </c>
      <c r="C68" s="135">
        <v>0</v>
      </c>
      <c r="D68" s="104">
        <v>1900</v>
      </c>
      <c r="E68" s="104">
        <v>0</v>
      </c>
      <c r="F68" s="104">
        <f t="shared" si="0"/>
        <v>1900</v>
      </c>
      <c r="G68" s="140" t="e">
        <f t="shared" si="3"/>
        <v>#DIV/0!</v>
      </c>
      <c r="H68" s="77">
        <f t="shared" si="2"/>
        <v>0</v>
      </c>
    </row>
    <row r="69" spans="1:8" x14ac:dyDescent="0.2">
      <c r="A69" s="102" t="s">
        <v>123</v>
      </c>
      <c r="B69" s="103" t="s">
        <v>124</v>
      </c>
      <c r="C69" s="135">
        <v>30</v>
      </c>
      <c r="D69" s="104">
        <v>100</v>
      </c>
      <c r="E69" s="104">
        <v>100</v>
      </c>
      <c r="F69" s="104">
        <f t="shared" si="0"/>
        <v>0</v>
      </c>
      <c r="G69" s="140">
        <f t="shared" si="3"/>
        <v>333.33333333333337</v>
      </c>
      <c r="H69" s="77">
        <f t="shared" si="2"/>
        <v>100</v>
      </c>
    </row>
    <row r="70" spans="1:8" x14ac:dyDescent="0.2">
      <c r="A70" s="102" t="s">
        <v>125</v>
      </c>
      <c r="B70" s="103" t="s">
        <v>126</v>
      </c>
      <c r="C70" s="135">
        <v>18</v>
      </c>
      <c r="D70" s="104">
        <v>50</v>
      </c>
      <c r="E70" s="104">
        <v>0</v>
      </c>
      <c r="F70" s="104">
        <f t="shared" si="0"/>
        <v>50</v>
      </c>
      <c r="G70" s="140">
        <f t="shared" si="3"/>
        <v>0</v>
      </c>
      <c r="H70" s="77">
        <f t="shared" si="2"/>
        <v>0</v>
      </c>
    </row>
    <row r="71" spans="1:8" x14ac:dyDescent="0.2">
      <c r="A71" s="102" t="s">
        <v>127</v>
      </c>
      <c r="B71" s="103" t="s">
        <v>128</v>
      </c>
      <c r="C71" s="135">
        <v>0</v>
      </c>
      <c r="D71" s="104">
        <v>0</v>
      </c>
      <c r="E71" s="104">
        <v>0</v>
      </c>
      <c r="F71" s="104">
        <f t="shared" si="0"/>
        <v>0</v>
      </c>
      <c r="G71" s="140" t="e">
        <f t="shared" si="3"/>
        <v>#DIV/0!</v>
      </c>
      <c r="H71" s="77" t="s">
        <v>31</v>
      </c>
    </row>
    <row r="72" spans="1:8" x14ac:dyDescent="0.2">
      <c r="A72" s="102" t="s">
        <v>129</v>
      </c>
      <c r="B72" s="103" t="s">
        <v>130</v>
      </c>
      <c r="C72" s="135">
        <v>0</v>
      </c>
      <c r="D72" s="104">
        <v>0</v>
      </c>
      <c r="E72" s="104">
        <v>0</v>
      </c>
      <c r="F72" s="104">
        <f t="shared" si="0"/>
        <v>0</v>
      </c>
      <c r="G72" s="140" t="e">
        <f t="shared" si="3"/>
        <v>#DIV/0!</v>
      </c>
      <c r="H72" s="77" t="s">
        <v>31</v>
      </c>
    </row>
    <row r="73" spans="1:8" x14ac:dyDescent="0.2">
      <c r="A73" s="102" t="s">
        <v>131</v>
      </c>
      <c r="B73" s="103" t="s">
        <v>118</v>
      </c>
      <c r="C73" s="135">
        <v>108</v>
      </c>
      <c r="D73" s="104">
        <v>200</v>
      </c>
      <c r="E73" s="104">
        <v>0</v>
      </c>
      <c r="F73" s="104">
        <f t="shared" si="0"/>
        <v>200</v>
      </c>
      <c r="G73" s="140">
        <f t="shared" si="3"/>
        <v>0</v>
      </c>
      <c r="H73" s="77">
        <f t="shared" si="2"/>
        <v>0</v>
      </c>
    </row>
    <row r="74" spans="1:8" x14ac:dyDescent="0.2">
      <c r="A74" s="102" t="s">
        <v>132</v>
      </c>
      <c r="B74" s="103" t="s">
        <v>133</v>
      </c>
      <c r="C74" s="135">
        <v>102</v>
      </c>
      <c r="D74" s="104">
        <v>200</v>
      </c>
      <c r="E74" s="104">
        <v>0</v>
      </c>
      <c r="F74" s="104">
        <f t="shared" si="0"/>
        <v>200</v>
      </c>
      <c r="G74" s="140">
        <f t="shared" si="3"/>
        <v>0</v>
      </c>
      <c r="H74" s="77">
        <f t="shared" si="2"/>
        <v>0</v>
      </c>
    </row>
    <row r="75" spans="1:8" x14ac:dyDescent="0.2">
      <c r="A75" s="102" t="s">
        <v>136</v>
      </c>
      <c r="B75" s="103" t="s">
        <v>137</v>
      </c>
      <c r="C75" s="135">
        <v>66</v>
      </c>
      <c r="D75" s="104">
        <v>100</v>
      </c>
      <c r="E75" s="104">
        <v>0</v>
      </c>
      <c r="F75" s="104">
        <f t="shared" si="0"/>
        <v>100</v>
      </c>
      <c r="G75" s="140">
        <f t="shared" si="3"/>
        <v>0</v>
      </c>
      <c r="H75" s="77">
        <f t="shared" si="2"/>
        <v>0</v>
      </c>
    </row>
    <row r="76" spans="1:8" x14ac:dyDescent="0.2">
      <c r="A76" s="102" t="s">
        <v>140</v>
      </c>
      <c r="B76" s="103" t="s">
        <v>141</v>
      </c>
      <c r="C76" s="135">
        <v>24</v>
      </c>
      <c r="D76" s="104">
        <v>50</v>
      </c>
      <c r="E76" s="104">
        <v>0</v>
      </c>
      <c r="F76" s="104">
        <f t="shared" si="0"/>
        <v>50</v>
      </c>
      <c r="G76" s="140">
        <f t="shared" si="3"/>
        <v>0</v>
      </c>
      <c r="H76" s="77">
        <f t="shared" si="2"/>
        <v>0</v>
      </c>
    </row>
    <row r="77" spans="1:8" x14ac:dyDescent="0.2">
      <c r="A77" s="102" t="s">
        <v>142</v>
      </c>
      <c r="B77" s="103" t="s">
        <v>143</v>
      </c>
      <c r="C77" s="135">
        <v>12</v>
      </c>
      <c r="D77" s="104">
        <v>50</v>
      </c>
      <c r="E77" s="104">
        <v>0</v>
      </c>
      <c r="F77" s="104">
        <f t="shared" si="0"/>
        <v>50</v>
      </c>
      <c r="G77" s="140">
        <f t="shared" si="3"/>
        <v>0</v>
      </c>
      <c r="H77" s="77">
        <f t="shared" si="2"/>
        <v>0</v>
      </c>
    </row>
    <row r="78" spans="1:8" ht="22.5" x14ac:dyDescent="0.2">
      <c r="A78" s="99" t="s">
        <v>201</v>
      </c>
      <c r="B78" s="100" t="s">
        <v>202</v>
      </c>
      <c r="C78" s="134">
        <v>0</v>
      </c>
      <c r="D78" s="101">
        <v>4500</v>
      </c>
      <c r="E78" s="101">
        <v>1300</v>
      </c>
      <c r="F78" s="101">
        <f t="shared" si="0"/>
        <v>3200</v>
      </c>
      <c r="G78" s="108" t="e">
        <f t="shared" si="3"/>
        <v>#DIV/0!</v>
      </c>
      <c r="H78" s="108">
        <f t="shared" si="2"/>
        <v>28.888888888888886</v>
      </c>
    </row>
    <row r="79" spans="1:8" x14ac:dyDescent="0.2">
      <c r="A79" s="102" t="s">
        <v>157</v>
      </c>
      <c r="B79" s="103" t="s">
        <v>158</v>
      </c>
      <c r="C79" s="135">
        <v>0</v>
      </c>
      <c r="D79" s="104">
        <v>4500</v>
      </c>
      <c r="E79" s="104">
        <v>1300</v>
      </c>
      <c r="F79" s="104">
        <f t="shared" si="0"/>
        <v>3200</v>
      </c>
      <c r="G79" s="140" t="e">
        <f t="shared" si="3"/>
        <v>#DIV/0!</v>
      </c>
      <c r="H79" s="77">
        <f t="shared" si="2"/>
        <v>28.888888888888886</v>
      </c>
    </row>
    <row r="80" spans="1:8" x14ac:dyDescent="0.2">
      <c r="A80" s="102" t="s">
        <v>161</v>
      </c>
      <c r="B80" s="103" t="s">
        <v>162</v>
      </c>
      <c r="C80" s="135">
        <v>0</v>
      </c>
      <c r="D80" s="104">
        <v>0</v>
      </c>
      <c r="E80" s="104">
        <v>0</v>
      </c>
      <c r="F80" s="104">
        <f t="shared" si="0"/>
        <v>0</v>
      </c>
      <c r="G80" s="140" t="e">
        <f t="shared" si="3"/>
        <v>#DIV/0!</v>
      </c>
      <c r="H80" s="77" t="s">
        <v>31</v>
      </c>
    </row>
    <row r="81" spans="1:9" x14ac:dyDescent="0.2">
      <c r="A81" s="102" t="s">
        <v>165</v>
      </c>
      <c r="B81" s="103" t="s">
        <v>166</v>
      </c>
      <c r="C81" s="135">
        <v>0</v>
      </c>
      <c r="D81" s="104">
        <v>3200</v>
      </c>
      <c r="E81" s="104">
        <v>0</v>
      </c>
      <c r="F81" s="104">
        <f t="shared" si="0"/>
        <v>3200</v>
      </c>
      <c r="G81" s="140" t="e">
        <f t="shared" si="3"/>
        <v>#DIV/0!</v>
      </c>
      <c r="H81" s="77">
        <f t="shared" si="2"/>
        <v>0</v>
      </c>
    </row>
    <row r="82" spans="1:9" x14ac:dyDescent="0.2">
      <c r="A82" s="102" t="s">
        <v>169</v>
      </c>
      <c r="B82" s="103" t="s">
        <v>170</v>
      </c>
      <c r="C82" s="135">
        <v>0</v>
      </c>
      <c r="D82" s="104">
        <v>1300</v>
      </c>
      <c r="E82" s="104">
        <v>1300</v>
      </c>
      <c r="F82" s="104">
        <f t="shared" si="0"/>
        <v>0</v>
      </c>
      <c r="G82" s="140" t="e">
        <f t="shared" si="3"/>
        <v>#DIV/0!</v>
      </c>
      <c r="H82" s="77">
        <f t="shared" si="2"/>
        <v>100</v>
      </c>
    </row>
    <row r="83" spans="1:9" x14ac:dyDescent="0.2">
      <c r="A83" s="102" t="s">
        <v>173</v>
      </c>
      <c r="B83" s="103" t="s">
        <v>174</v>
      </c>
      <c r="C83" s="135">
        <v>0</v>
      </c>
      <c r="D83" s="104">
        <v>0</v>
      </c>
      <c r="E83" s="104">
        <v>0</v>
      </c>
      <c r="F83" s="104">
        <f t="shared" si="0"/>
        <v>0</v>
      </c>
      <c r="G83" s="140" t="e">
        <f t="shared" si="3"/>
        <v>#DIV/0!</v>
      </c>
      <c r="H83" s="77" t="s">
        <v>31</v>
      </c>
    </row>
    <row r="84" spans="1:9" x14ac:dyDescent="0.2">
      <c r="A84" s="90" t="s">
        <v>224</v>
      </c>
      <c r="B84" s="91" t="s">
        <v>185</v>
      </c>
      <c r="C84" s="131">
        <v>3117.27</v>
      </c>
      <c r="D84" s="92">
        <v>49000</v>
      </c>
      <c r="E84" s="92">
        <v>15222.94</v>
      </c>
      <c r="F84" s="92">
        <f t="shared" si="0"/>
        <v>33777.06</v>
      </c>
      <c r="G84" s="105">
        <f t="shared" si="3"/>
        <v>488.34204287726124</v>
      </c>
      <c r="H84" s="105">
        <f t="shared" si="2"/>
        <v>31.067224489795919</v>
      </c>
    </row>
    <row r="85" spans="1:9" x14ac:dyDescent="0.2">
      <c r="A85" s="93" t="s">
        <v>184</v>
      </c>
      <c r="B85" s="94" t="s">
        <v>185</v>
      </c>
      <c r="C85" s="132">
        <v>3117.27</v>
      </c>
      <c r="D85" s="95">
        <v>49000</v>
      </c>
      <c r="E85" s="95">
        <v>15222.94</v>
      </c>
      <c r="F85" s="95">
        <f t="shared" ref="F85:F162" si="8">D85-E85</f>
        <v>33777.06</v>
      </c>
      <c r="G85" s="106">
        <f t="shared" si="3"/>
        <v>488.34204287726124</v>
      </c>
      <c r="H85" s="106">
        <f t="shared" si="2"/>
        <v>31.067224489795919</v>
      </c>
    </row>
    <row r="86" spans="1:9" x14ac:dyDescent="0.2">
      <c r="A86" s="96" t="s">
        <v>222</v>
      </c>
      <c r="B86" s="97" t="s">
        <v>223</v>
      </c>
      <c r="C86" s="133">
        <v>3117.27</v>
      </c>
      <c r="D86" s="98">
        <v>49000</v>
      </c>
      <c r="E86" s="98">
        <v>15222.94</v>
      </c>
      <c r="F86" s="98">
        <f t="shared" si="8"/>
        <v>33777.06</v>
      </c>
      <c r="G86" s="107">
        <f t="shared" si="3"/>
        <v>488.34204287726124</v>
      </c>
      <c r="H86" s="107">
        <f t="shared" si="2"/>
        <v>31.067224489795919</v>
      </c>
    </row>
    <row r="87" spans="1:9" ht="22.5" x14ac:dyDescent="0.2">
      <c r="A87" s="99" t="s">
        <v>199</v>
      </c>
      <c r="B87" s="100" t="s">
        <v>200</v>
      </c>
      <c r="C87" s="134">
        <v>3117.27</v>
      </c>
      <c r="D87" s="101">
        <v>40700</v>
      </c>
      <c r="E87" s="101">
        <v>11779.94</v>
      </c>
      <c r="F87" s="101">
        <f t="shared" si="8"/>
        <v>28920.059999999998</v>
      </c>
      <c r="G87" s="108">
        <f t="shared" si="3"/>
        <v>377.89283571843316</v>
      </c>
      <c r="H87" s="108">
        <f t="shared" ref="H87:H113" si="9">E87/D87*100</f>
        <v>28.943341523341527</v>
      </c>
    </row>
    <row r="88" spans="1:9" x14ac:dyDescent="0.2">
      <c r="A88" s="144">
        <v>31</v>
      </c>
      <c r="B88" s="145" t="s">
        <v>55</v>
      </c>
      <c r="C88" s="146">
        <v>0</v>
      </c>
      <c r="D88" s="150">
        <v>2000</v>
      </c>
      <c r="E88" s="104">
        <v>0</v>
      </c>
      <c r="F88" s="104">
        <f t="shared" si="8"/>
        <v>2000</v>
      </c>
      <c r="G88" s="140" t="e">
        <f t="shared" si="3"/>
        <v>#DIV/0!</v>
      </c>
      <c r="H88" s="77" t="s">
        <v>31</v>
      </c>
    </row>
    <row r="89" spans="1:9" x14ac:dyDescent="0.2">
      <c r="A89" s="144">
        <v>3121</v>
      </c>
      <c r="B89" s="145" t="s">
        <v>65</v>
      </c>
      <c r="C89" s="146">
        <v>0</v>
      </c>
      <c r="D89" s="150">
        <v>2000</v>
      </c>
      <c r="E89" s="104">
        <v>0</v>
      </c>
      <c r="F89" s="104">
        <f t="shared" si="8"/>
        <v>2000</v>
      </c>
      <c r="G89" s="140" t="e">
        <f t="shared" si="3"/>
        <v>#DIV/0!</v>
      </c>
      <c r="H89" s="77" t="s">
        <v>31</v>
      </c>
    </row>
    <row r="90" spans="1:9" x14ac:dyDescent="0.2">
      <c r="A90" s="102" t="s">
        <v>71</v>
      </c>
      <c r="B90" s="103" t="s">
        <v>72</v>
      </c>
      <c r="C90" s="146">
        <v>3117.27</v>
      </c>
      <c r="D90" s="104">
        <v>38700</v>
      </c>
      <c r="E90" s="104">
        <v>11779.94</v>
      </c>
      <c r="F90" s="104">
        <f t="shared" si="8"/>
        <v>26920.059999999998</v>
      </c>
      <c r="G90" s="140">
        <f t="shared" si="3"/>
        <v>377.89283571843316</v>
      </c>
      <c r="H90" s="77" t="s">
        <v>31</v>
      </c>
    </row>
    <row r="91" spans="1:9" x14ac:dyDescent="0.2">
      <c r="A91" s="102" t="s">
        <v>75</v>
      </c>
      <c r="B91" s="103" t="s">
        <v>76</v>
      </c>
      <c r="C91" s="146">
        <v>2729.76</v>
      </c>
      <c r="D91" s="104">
        <v>2000</v>
      </c>
      <c r="E91" s="104">
        <v>1961.57</v>
      </c>
      <c r="F91" s="104">
        <f t="shared" si="8"/>
        <v>38.430000000000064</v>
      </c>
      <c r="G91" s="140">
        <f t="shared" si="3"/>
        <v>71.858698200574395</v>
      </c>
      <c r="H91" s="77" t="s">
        <v>31</v>
      </c>
    </row>
    <row r="92" spans="1:9" x14ac:dyDescent="0.2">
      <c r="A92" s="102" t="s">
        <v>79</v>
      </c>
      <c r="B92" s="103" t="s">
        <v>80</v>
      </c>
      <c r="C92" s="146">
        <v>0</v>
      </c>
      <c r="D92" s="104">
        <v>500</v>
      </c>
      <c r="E92" s="104">
        <v>0</v>
      </c>
      <c r="F92" s="104">
        <f t="shared" si="8"/>
        <v>500</v>
      </c>
      <c r="G92" s="140" t="e">
        <f t="shared" si="3"/>
        <v>#DIV/0!</v>
      </c>
      <c r="H92" s="77" t="s">
        <v>31</v>
      </c>
    </row>
    <row r="93" spans="1:9" x14ac:dyDescent="0.2">
      <c r="A93" s="102" t="s">
        <v>85</v>
      </c>
      <c r="B93" s="103" t="s">
        <v>86</v>
      </c>
      <c r="C93" s="146">
        <v>0</v>
      </c>
      <c r="D93" s="104">
        <v>8000</v>
      </c>
      <c r="E93" s="104">
        <v>7420.79</v>
      </c>
      <c r="F93" s="104">
        <f t="shared" si="8"/>
        <v>579.21</v>
      </c>
      <c r="G93" s="140" t="e">
        <f t="shared" si="3"/>
        <v>#DIV/0!</v>
      </c>
      <c r="H93" s="77" t="s">
        <v>31</v>
      </c>
    </row>
    <row r="94" spans="1:9" x14ac:dyDescent="0.2">
      <c r="A94" s="102" t="s">
        <v>87</v>
      </c>
      <c r="B94" s="103" t="s">
        <v>88</v>
      </c>
      <c r="C94" s="146">
        <v>387.51</v>
      </c>
      <c r="D94" s="104">
        <v>1500</v>
      </c>
      <c r="E94" s="104">
        <v>0</v>
      </c>
      <c r="F94" s="104">
        <f t="shared" si="8"/>
        <v>1500</v>
      </c>
      <c r="G94" s="140">
        <f t="shared" si="3"/>
        <v>0</v>
      </c>
      <c r="H94" s="77" t="s">
        <v>31</v>
      </c>
    </row>
    <row r="95" spans="1:9" x14ac:dyDescent="0.2">
      <c r="A95" s="102">
        <v>3223</v>
      </c>
      <c r="B95" s="103" t="s">
        <v>90</v>
      </c>
      <c r="C95" s="146">
        <v>0</v>
      </c>
      <c r="D95" s="104">
        <v>1000</v>
      </c>
      <c r="E95" s="104">
        <v>0</v>
      </c>
      <c r="F95" s="104">
        <f t="shared" si="8"/>
        <v>1000</v>
      </c>
      <c r="G95" s="140" t="e">
        <f t="shared" si="3"/>
        <v>#DIV/0!</v>
      </c>
      <c r="H95" s="77" t="s">
        <v>31</v>
      </c>
      <c r="I95" s="142"/>
    </row>
    <row r="96" spans="1:9" x14ac:dyDescent="0.2">
      <c r="A96" s="102">
        <v>3224</v>
      </c>
      <c r="B96" s="103" t="s">
        <v>92</v>
      </c>
      <c r="C96" s="146">
        <v>0</v>
      </c>
      <c r="D96" s="104">
        <v>500</v>
      </c>
      <c r="E96" s="104">
        <v>0</v>
      </c>
      <c r="F96" s="104">
        <f t="shared" si="8"/>
        <v>500</v>
      </c>
      <c r="G96" s="140" t="e">
        <f t="shared" si="3"/>
        <v>#DIV/0!</v>
      </c>
      <c r="H96" s="77" t="s">
        <v>31</v>
      </c>
    </row>
    <row r="97" spans="1:8" x14ac:dyDescent="0.2">
      <c r="A97" s="102" t="s">
        <v>93</v>
      </c>
      <c r="B97" s="103" t="s">
        <v>94</v>
      </c>
      <c r="C97" s="146">
        <v>0</v>
      </c>
      <c r="D97" s="104">
        <v>500</v>
      </c>
      <c r="E97" s="104">
        <v>0</v>
      </c>
      <c r="F97" s="104">
        <f t="shared" si="8"/>
        <v>500</v>
      </c>
      <c r="G97" s="140" t="e">
        <f t="shared" si="3"/>
        <v>#DIV/0!</v>
      </c>
      <c r="H97" s="77" t="s">
        <v>31</v>
      </c>
    </row>
    <row r="98" spans="1:8" x14ac:dyDescent="0.2">
      <c r="A98" s="102">
        <v>3227</v>
      </c>
      <c r="B98" s="103" t="s">
        <v>96</v>
      </c>
      <c r="C98" s="146">
        <v>0</v>
      </c>
      <c r="D98" s="104">
        <v>500</v>
      </c>
      <c r="E98" s="104">
        <v>0</v>
      </c>
      <c r="F98" s="104">
        <f t="shared" si="8"/>
        <v>500</v>
      </c>
      <c r="G98" s="140" t="e">
        <f t="shared" si="3"/>
        <v>#DIV/0!</v>
      </c>
      <c r="H98" s="77" t="s">
        <v>31</v>
      </c>
    </row>
    <row r="99" spans="1:8" x14ac:dyDescent="0.2">
      <c r="A99" s="102" t="s">
        <v>99</v>
      </c>
      <c r="B99" s="103" t="s">
        <v>100</v>
      </c>
      <c r="C99" s="146">
        <v>0</v>
      </c>
      <c r="D99" s="104">
        <v>1000</v>
      </c>
      <c r="E99" s="104">
        <v>0</v>
      </c>
      <c r="F99" s="104">
        <f t="shared" si="8"/>
        <v>1000</v>
      </c>
      <c r="G99" s="140" t="e">
        <f t="shared" si="3"/>
        <v>#DIV/0!</v>
      </c>
      <c r="H99" s="77" t="s">
        <v>31</v>
      </c>
    </row>
    <row r="100" spans="1:8" x14ac:dyDescent="0.2">
      <c r="A100" s="102">
        <v>3232</v>
      </c>
      <c r="B100" s="103" t="s">
        <v>102</v>
      </c>
      <c r="C100" s="146">
        <v>0</v>
      </c>
      <c r="D100" s="104">
        <v>5000</v>
      </c>
      <c r="E100" s="104">
        <v>0</v>
      </c>
      <c r="F100" s="104">
        <f t="shared" si="8"/>
        <v>5000</v>
      </c>
      <c r="G100" s="140" t="e">
        <f t="shared" si="3"/>
        <v>#DIV/0!</v>
      </c>
      <c r="H100" s="77" t="s">
        <v>31</v>
      </c>
    </row>
    <row r="101" spans="1:8" x14ac:dyDescent="0.2">
      <c r="A101" s="102">
        <v>3233</v>
      </c>
      <c r="B101" s="103" t="s">
        <v>104</v>
      </c>
      <c r="C101" s="146">
        <v>0</v>
      </c>
      <c r="D101" s="104">
        <v>200</v>
      </c>
      <c r="E101" s="104">
        <v>0</v>
      </c>
      <c r="F101" s="104">
        <f t="shared" si="8"/>
        <v>200</v>
      </c>
      <c r="G101" s="140" t="e">
        <f t="shared" si="3"/>
        <v>#DIV/0!</v>
      </c>
      <c r="H101" s="77" t="s">
        <v>31</v>
      </c>
    </row>
    <row r="102" spans="1:8" x14ac:dyDescent="0.2">
      <c r="A102" s="102">
        <v>3234</v>
      </c>
      <c r="B102" s="103" t="s">
        <v>106</v>
      </c>
      <c r="C102" s="146">
        <v>0</v>
      </c>
      <c r="D102" s="104">
        <v>3000</v>
      </c>
      <c r="E102" s="104">
        <v>1977.58</v>
      </c>
      <c r="F102" s="104">
        <f t="shared" si="8"/>
        <v>1022.4200000000001</v>
      </c>
      <c r="G102" s="140" t="e">
        <f t="shared" si="3"/>
        <v>#DIV/0!</v>
      </c>
      <c r="H102" s="77" t="s">
        <v>31</v>
      </c>
    </row>
    <row r="103" spans="1:8" x14ac:dyDescent="0.2">
      <c r="A103" s="102">
        <v>3236</v>
      </c>
      <c r="B103" s="103" t="s">
        <v>110</v>
      </c>
      <c r="C103" s="146">
        <v>0</v>
      </c>
      <c r="D103" s="104">
        <v>0</v>
      </c>
      <c r="E103" s="104">
        <v>0</v>
      </c>
      <c r="F103" s="104">
        <f t="shared" si="8"/>
        <v>0</v>
      </c>
      <c r="G103" s="140" t="e">
        <f t="shared" si="3"/>
        <v>#DIV/0!</v>
      </c>
      <c r="H103" s="77" t="s">
        <v>31</v>
      </c>
    </row>
    <row r="104" spans="1:8" x14ac:dyDescent="0.2">
      <c r="A104" s="102" t="s">
        <v>111</v>
      </c>
      <c r="B104" s="103" t="s">
        <v>112</v>
      </c>
      <c r="C104" s="146">
        <v>0</v>
      </c>
      <c r="D104" s="104">
        <v>2000</v>
      </c>
      <c r="E104" s="104">
        <v>0</v>
      </c>
      <c r="F104" s="104">
        <f t="shared" si="8"/>
        <v>2000</v>
      </c>
      <c r="G104" s="140" t="e">
        <f t="shared" si="3"/>
        <v>#DIV/0!</v>
      </c>
      <c r="H104" s="77" t="s">
        <v>31</v>
      </c>
    </row>
    <row r="105" spans="1:8" x14ac:dyDescent="0.2">
      <c r="A105" s="102" t="s">
        <v>113</v>
      </c>
      <c r="B105" s="103" t="s">
        <v>114</v>
      </c>
      <c r="C105" s="146">
        <v>0</v>
      </c>
      <c r="D105" s="104">
        <v>1500</v>
      </c>
      <c r="E105" s="104">
        <v>0</v>
      </c>
      <c r="F105" s="104">
        <f t="shared" si="8"/>
        <v>1500</v>
      </c>
      <c r="G105" s="140" t="e">
        <f t="shared" si="3"/>
        <v>#DIV/0!</v>
      </c>
      <c r="H105" s="77" t="s">
        <v>31</v>
      </c>
    </row>
    <row r="106" spans="1:8" x14ac:dyDescent="0.2">
      <c r="A106" s="102">
        <v>3239</v>
      </c>
      <c r="B106" s="103" t="s">
        <v>116</v>
      </c>
      <c r="C106" s="146">
        <v>0</v>
      </c>
      <c r="D106" s="104">
        <v>500</v>
      </c>
      <c r="E106" s="104">
        <v>0</v>
      </c>
      <c r="F106" s="104">
        <f t="shared" si="8"/>
        <v>500</v>
      </c>
      <c r="G106" s="140" t="e">
        <f t="shared" si="3"/>
        <v>#DIV/0!</v>
      </c>
      <c r="H106" s="77" t="s">
        <v>31</v>
      </c>
    </row>
    <row r="107" spans="1:8" x14ac:dyDescent="0.2">
      <c r="A107" s="102" t="s">
        <v>119</v>
      </c>
      <c r="B107" s="103" t="s">
        <v>120</v>
      </c>
      <c r="C107" s="146">
        <v>0</v>
      </c>
      <c r="D107" s="104">
        <v>0</v>
      </c>
      <c r="E107" s="104">
        <v>0</v>
      </c>
      <c r="F107" s="104">
        <f t="shared" si="8"/>
        <v>0</v>
      </c>
      <c r="G107" s="140" t="e">
        <f t="shared" si="3"/>
        <v>#DIV/0!</v>
      </c>
      <c r="H107" s="77" t="s">
        <v>31</v>
      </c>
    </row>
    <row r="108" spans="1:8" x14ac:dyDescent="0.2">
      <c r="A108" s="102">
        <v>3293</v>
      </c>
      <c r="B108" s="103" t="s">
        <v>124</v>
      </c>
      <c r="C108" s="146">
        <v>0</v>
      </c>
      <c r="D108" s="104">
        <v>1500</v>
      </c>
      <c r="E108" s="104">
        <v>420</v>
      </c>
      <c r="F108" s="104">
        <f t="shared" si="8"/>
        <v>1080</v>
      </c>
      <c r="G108" s="140" t="e">
        <f t="shared" si="3"/>
        <v>#DIV/0!</v>
      </c>
      <c r="H108" s="77" t="s">
        <v>31</v>
      </c>
    </row>
    <row r="109" spans="1:8" x14ac:dyDescent="0.2">
      <c r="A109" s="102" t="s">
        <v>127</v>
      </c>
      <c r="B109" s="103" t="s">
        <v>128</v>
      </c>
      <c r="C109" s="146">
        <v>0</v>
      </c>
      <c r="D109" s="104">
        <v>0</v>
      </c>
      <c r="E109" s="104">
        <v>0</v>
      </c>
      <c r="F109" s="104">
        <f t="shared" si="8"/>
        <v>0</v>
      </c>
      <c r="G109" s="140" t="e">
        <f t="shared" si="3"/>
        <v>#DIV/0!</v>
      </c>
      <c r="H109" s="77" t="s">
        <v>31</v>
      </c>
    </row>
    <row r="110" spans="1:8" x14ac:dyDescent="0.2">
      <c r="A110" s="102" t="s">
        <v>131</v>
      </c>
      <c r="B110" s="103" t="s">
        <v>118</v>
      </c>
      <c r="C110" s="146">
        <v>0</v>
      </c>
      <c r="D110" s="104">
        <v>500</v>
      </c>
      <c r="E110" s="104">
        <v>0</v>
      </c>
      <c r="F110" s="104">
        <f t="shared" si="8"/>
        <v>500</v>
      </c>
      <c r="G110" s="140" t="e">
        <f t="shared" si="3"/>
        <v>#DIV/0!</v>
      </c>
      <c r="H110" s="77" t="s">
        <v>31</v>
      </c>
    </row>
    <row r="111" spans="1:8" x14ac:dyDescent="0.2">
      <c r="A111" s="102" t="s">
        <v>144</v>
      </c>
      <c r="B111" s="103" t="s">
        <v>145</v>
      </c>
      <c r="C111" s="146">
        <v>0</v>
      </c>
      <c r="D111" s="104">
        <v>0</v>
      </c>
      <c r="E111" s="104">
        <v>0</v>
      </c>
      <c r="F111" s="104">
        <f t="shared" si="8"/>
        <v>0</v>
      </c>
      <c r="G111" s="140" t="e">
        <f t="shared" si="3"/>
        <v>#DIV/0!</v>
      </c>
      <c r="H111" s="77" t="s">
        <v>31</v>
      </c>
    </row>
    <row r="112" spans="1:8" x14ac:dyDescent="0.2">
      <c r="A112" s="102" t="s">
        <v>147</v>
      </c>
      <c r="B112" s="103" t="s">
        <v>148</v>
      </c>
      <c r="C112" s="135">
        <v>0</v>
      </c>
      <c r="D112" s="104">
        <v>0</v>
      </c>
      <c r="E112" s="104">
        <v>0</v>
      </c>
      <c r="F112" s="104">
        <f t="shared" si="8"/>
        <v>0</v>
      </c>
      <c r="G112" s="140" t="e">
        <f t="shared" si="3"/>
        <v>#DIV/0!</v>
      </c>
      <c r="H112" s="77" t="s">
        <v>31</v>
      </c>
    </row>
    <row r="113" spans="1:8" ht="22.5" x14ac:dyDescent="0.2">
      <c r="A113" s="99" t="s">
        <v>201</v>
      </c>
      <c r="B113" s="100" t="s">
        <v>202</v>
      </c>
      <c r="C113" s="134">
        <v>0</v>
      </c>
      <c r="D113" s="101">
        <v>4500</v>
      </c>
      <c r="E113" s="101">
        <v>3443</v>
      </c>
      <c r="F113" s="101">
        <f t="shared" si="8"/>
        <v>1057</v>
      </c>
      <c r="G113" s="108" t="e">
        <f t="shared" ref="G113" si="10">E113/C113*100</f>
        <v>#DIV/0!</v>
      </c>
      <c r="H113" s="108">
        <f t="shared" si="9"/>
        <v>76.511111111111106</v>
      </c>
    </row>
    <row r="114" spans="1:8" x14ac:dyDescent="0.2">
      <c r="A114" s="102" t="s">
        <v>157</v>
      </c>
      <c r="B114" s="103" t="s">
        <v>158</v>
      </c>
      <c r="C114" s="104">
        <v>0</v>
      </c>
      <c r="D114" s="104">
        <v>8300</v>
      </c>
      <c r="E114" s="104">
        <v>3443</v>
      </c>
      <c r="F114" s="104">
        <f t="shared" si="8"/>
        <v>4857</v>
      </c>
      <c r="G114" s="140" t="e">
        <f t="shared" si="3"/>
        <v>#DIV/0!</v>
      </c>
      <c r="H114" s="77" t="s">
        <v>31</v>
      </c>
    </row>
    <row r="115" spans="1:8" x14ac:dyDescent="0.2">
      <c r="A115" s="102" t="s">
        <v>165</v>
      </c>
      <c r="B115" s="103" t="s">
        <v>166</v>
      </c>
      <c r="C115" s="104">
        <v>0</v>
      </c>
      <c r="D115" s="104">
        <v>3000</v>
      </c>
      <c r="E115" s="104"/>
      <c r="F115" s="104">
        <f t="shared" si="8"/>
        <v>3000</v>
      </c>
      <c r="G115" s="140" t="e">
        <f t="shared" si="3"/>
        <v>#DIV/0!</v>
      </c>
      <c r="H115" s="77" t="s">
        <v>31</v>
      </c>
    </row>
    <row r="116" spans="1:8" x14ac:dyDescent="0.2">
      <c r="A116" s="102">
        <v>4222</v>
      </c>
      <c r="B116" s="103" t="s">
        <v>168</v>
      </c>
      <c r="C116" s="104">
        <v>0</v>
      </c>
      <c r="D116" s="104">
        <v>500</v>
      </c>
      <c r="E116" s="104"/>
      <c r="F116" s="104">
        <f t="shared" si="8"/>
        <v>500</v>
      </c>
      <c r="G116" s="140" t="e">
        <f t="shared" ref="G116:G118" si="11">E116/C116*100</f>
        <v>#DIV/0!</v>
      </c>
      <c r="H116" s="77" t="s">
        <v>31</v>
      </c>
    </row>
    <row r="117" spans="1:8" x14ac:dyDescent="0.2">
      <c r="A117" s="102">
        <v>4226</v>
      </c>
      <c r="B117" s="103" t="s">
        <v>267</v>
      </c>
      <c r="C117" s="104">
        <v>0</v>
      </c>
      <c r="D117" s="104">
        <v>500</v>
      </c>
      <c r="E117" s="104"/>
      <c r="F117" s="104">
        <f t="shared" si="8"/>
        <v>500</v>
      </c>
      <c r="G117" s="140" t="e">
        <f t="shared" si="11"/>
        <v>#DIV/0!</v>
      </c>
      <c r="H117" s="77" t="s">
        <v>31</v>
      </c>
    </row>
    <row r="118" spans="1:8" x14ac:dyDescent="0.2">
      <c r="A118" s="102" t="s">
        <v>169</v>
      </c>
      <c r="B118" s="103" t="s">
        <v>170</v>
      </c>
      <c r="C118" s="124">
        <v>0</v>
      </c>
      <c r="D118" s="124">
        <v>4000</v>
      </c>
      <c r="E118" s="104">
        <v>3443</v>
      </c>
      <c r="F118" s="104">
        <f t="shared" si="8"/>
        <v>557</v>
      </c>
      <c r="G118" s="140" t="e">
        <f t="shared" si="11"/>
        <v>#DIV/0!</v>
      </c>
      <c r="H118" s="77" t="s">
        <v>31</v>
      </c>
    </row>
    <row r="119" spans="1:8" x14ac:dyDescent="0.2">
      <c r="A119" s="102">
        <v>4241</v>
      </c>
      <c r="B119" s="103" t="s">
        <v>174</v>
      </c>
      <c r="C119" s="124">
        <v>0</v>
      </c>
      <c r="D119" s="124">
        <v>300</v>
      </c>
      <c r="E119" s="104">
        <v>0</v>
      </c>
      <c r="F119" s="77"/>
      <c r="G119" s="151"/>
      <c r="H119" s="151"/>
    </row>
    <row r="120" spans="1:8" x14ac:dyDescent="0.2">
      <c r="A120" s="90" t="s">
        <v>225</v>
      </c>
      <c r="B120" s="91" t="s">
        <v>226</v>
      </c>
      <c r="C120" s="131">
        <v>65283.79</v>
      </c>
      <c r="D120" s="92">
        <v>118000</v>
      </c>
      <c r="E120" s="92">
        <v>85418.1</v>
      </c>
      <c r="F120" s="92">
        <f t="shared" si="8"/>
        <v>32581.899999999994</v>
      </c>
      <c r="G120" s="105">
        <f t="shared" ref="G120:G151" si="12">E120/C120*100</f>
        <v>130.84120882075015</v>
      </c>
      <c r="H120" s="105">
        <f t="shared" ref="H120:H150" si="13">E120/D120*100</f>
        <v>72.388220338983061</v>
      </c>
    </row>
    <row r="121" spans="1:8" x14ac:dyDescent="0.2">
      <c r="A121" s="93" t="s">
        <v>186</v>
      </c>
      <c r="B121" s="94" t="s">
        <v>187</v>
      </c>
      <c r="C121" s="132">
        <v>65283.79</v>
      </c>
      <c r="D121" s="95">
        <v>118000</v>
      </c>
      <c r="E121" s="95">
        <v>85418.1</v>
      </c>
      <c r="F121" s="95">
        <f t="shared" si="8"/>
        <v>32581.899999999994</v>
      </c>
      <c r="G121" s="106">
        <f t="shared" si="12"/>
        <v>130.84120882075015</v>
      </c>
      <c r="H121" s="106">
        <f t="shared" si="13"/>
        <v>72.388220338983061</v>
      </c>
    </row>
    <row r="122" spans="1:8" x14ac:dyDescent="0.2">
      <c r="A122" s="96" t="s">
        <v>222</v>
      </c>
      <c r="B122" s="97" t="s">
        <v>223</v>
      </c>
      <c r="C122" s="133">
        <v>65283.79</v>
      </c>
      <c r="D122" s="98">
        <v>118000</v>
      </c>
      <c r="E122" s="98">
        <v>85418.1</v>
      </c>
      <c r="F122" s="98">
        <f t="shared" si="8"/>
        <v>32581.899999999994</v>
      </c>
      <c r="G122" s="107">
        <f t="shared" si="12"/>
        <v>130.84120882075015</v>
      </c>
      <c r="H122" s="107">
        <f t="shared" si="13"/>
        <v>72.388220338983061</v>
      </c>
    </row>
    <row r="123" spans="1:8" ht="22.5" x14ac:dyDescent="0.2">
      <c r="A123" s="99" t="s">
        <v>199</v>
      </c>
      <c r="B123" s="100" t="s">
        <v>200</v>
      </c>
      <c r="C123" s="134">
        <v>65283.79</v>
      </c>
      <c r="D123" s="101">
        <v>107600</v>
      </c>
      <c r="E123" s="101">
        <v>84020.1</v>
      </c>
      <c r="F123" s="101">
        <f t="shared" si="8"/>
        <v>23579.899999999994</v>
      </c>
      <c r="G123" s="108">
        <f t="shared" si="12"/>
        <v>128.69978902879259</v>
      </c>
      <c r="H123" s="108">
        <f t="shared" si="13"/>
        <v>78.085594795539038</v>
      </c>
    </row>
    <row r="124" spans="1:8" x14ac:dyDescent="0.2">
      <c r="A124" s="102" t="s">
        <v>54</v>
      </c>
      <c r="B124" s="103" t="s">
        <v>55</v>
      </c>
      <c r="C124" s="135">
        <v>0</v>
      </c>
      <c r="D124" s="104">
        <v>0</v>
      </c>
      <c r="E124" s="104">
        <v>0</v>
      </c>
      <c r="F124" s="104">
        <f t="shared" si="8"/>
        <v>0</v>
      </c>
      <c r="G124" s="140" t="e">
        <f t="shared" si="12"/>
        <v>#DIV/0!</v>
      </c>
      <c r="H124" s="77" t="e">
        <f t="shared" si="13"/>
        <v>#DIV/0!</v>
      </c>
    </row>
    <row r="125" spans="1:8" x14ac:dyDescent="0.2">
      <c r="A125" s="102" t="s">
        <v>66</v>
      </c>
      <c r="B125" s="103" t="s">
        <v>65</v>
      </c>
      <c r="C125" s="135">
        <v>0</v>
      </c>
      <c r="D125" s="104">
        <v>0</v>
      </c>
      <c r="E125" s="104">
        <v>0</v>
      </c>
      <c r="F125" s="104">
        <f t="shared" si="8"/>
        <v>0</v>
      </c>
      <c r="G125" s="140" t="e">
        <f t="shared" si="12"/>
        <v>#DIV/0!</v>
      </c>
      <c r="H125" s="77" t="e">
        <f t="shared" si="13"/>
        <v>#DIV/0!</v>
      </c>
    </row>
    <row r="126" spans="1:8" x14ac:dyDescent="0.2">
      <c r="A126" s="102" t="s">
        <v>71</v>
      </c>
      <c r="B126" s="103" t="s">
        <v>72</v>
      </c>
      <c r="C126" s="135">
        <v>61662.01</v>
      </c>
      <c r="D126" s="104">
        <v>106600</v>
      </c>
      <c r="E126" s="104">
        <v>83317.16</v>
      </c>
      <c r="F126" s="104">
        <f t="shared" si="8"/>
        <v>23282.839999999997</v>
      </c>
      <c r="G126" s="140">
        <f t="shared" si="12"/>
        <v>135.11911142695479</v>
      </c>
      <c r="H126" s="77">
        <f t="shared" si="13"/>
        <v>78.15868667917448</v>
      </c>
    </row>
    <row r="127" spans="1:8" x14ac:dyDescent="0.2">
      <c r="A127" s="102" t="s">
        <v>75</v>
      </c>
      <c r="B127" s="103" t="s">
        <v>76</v>
      </c>
      <c r="C127" s="135">
        <v>5188.68</v>
      </c>
      <c r="D127" s="104">
        <v>7000</v>
      </c>
      <c r="E127" s="104">
        <v>7155.81</v>
      </c>
      <c r="F127" s="104">
        <f t="shared" si="8"/>
        <v>-155.8100000000004</v>
      </c>
      <c r="G127" s="140">
        <f t="shared" si="12"/>
        <v>137.9119544855339</v>
      </c>
      <c r="H127" s="77">
        <f t="shared" si="13"/>
        <v>102.22585714285715</v>
      </c>
    </row>
    <row r="128" spans="1:8" x14ac:dyDescent="0.2">
      <c r="A128" s="102" t="s">
        <v>79</v>
      </c>
      <c r="B128" s="103" t="s">
        <v>80</v>
      </c>
      <c r="C128" s="135">
        <v>677</v>
      </c>
      <c r="D128" s="104">
        <v>1000</v>
      </c>
      <c r="E128" s="104">
        <v>910</v>
      </c>
      <c r="F128" s="104">
        <f t="shared" si="8"/>
        <v>90</v>
      </c>
      <c r="G128" s="140">
        <f t="shared" si="12"/>
        <v>134.41654357459382</v>
      </c>
      <c r="H128" s="77">
        <f t="shared" si="13"/>
        <v>91</v>
      </c>
    </row>
    <row r="129" spans="1:8" x14ac:dyDescent="0.2">
      <c r="A129" s="102" t="s">
        <v>81</v>
      </c>
      <c r="B129" s="152" t="s">
        <v>82</v>
      </c>
      <c r="C129" s="135">
        <v>0</v>
      </c>
      <c r="D129" s="104">
        <v>0</v>
      </c>
      <c r="E129" s="104">
        <v>0</v>
      </c>
      <c r="F129" s="104">
        <f t="shared" si="8"/>
        <v>0</v>
      </c>
      <c r="G129" s="140" t="e">
        <f t="shared" si="12"/>
        <v>#DIV/0!</v>
      </c>
      <c r="H129" s="77" t="e">
        <f t="shared" si="13"/>
        <v>#DIV/0!</v>
      </c>
    </row>
    <row r="130" spans="1:8" x14ac:dyDescent="0.2">
      <c r="A130" s="102" t="s">
        <v>85</v>
      </c>
      <c r="B130" s="103" t="s">
        <v>86</v>
      </c>
      <c r="C130" s="135">
        <v>12279.84</v>
      </c>
      <c r="D130" s="104">
        <v>9000</v>
      </c>
      <c r="E130" s="104">
        <v>8578.41</v>
      </c>
      <c r="F130" s="104">
        <f t="shared" si="8"/>
        <v>421.59000000000015</v>
      </c>
      <c r="G130" s="140">
        <f t="shared" si="12"/>
        <v>69.857669155298439</v>
      </c>
      <c r="H130" s="77">
        <f t="shared" si="13"/>
        <v>95.315666666666658</v>
      </c>
    </row>
    <row r="131" spans="1:8" x14ac:dyDescent="0.2">
      <c r="A131" s="102" t="s">
        <v>87</v>
      </c>
      <c r="B131" s="103" t="s">
        <v>88</v>
      </c>
      <c r="C131" s="135">
        <v>2921.5</v>
      </c>
      <c r="D131" s="104">
        <v>1600</v>
      </c>
      <c r="E131" s="104">
        <v>1558.16</v>
      </c>
      <c r="F131" s="104">
        <f t="shared" si="8"/>
        <v>41.839999999999918</v>
      </c>
      <c r="G131" s="140">
        <f t="shared" si="12"/>
        <v>53.334246106452163</v>
      </c>
      <c r="H131" s="77">
        <f t="shared" si="13"/>
        <v>97.385000000000005</v>
      </c>
    </row>
    <row r="132" spans="1:8" x14ac:dyDescent="0.2">
      <c r="A132" s="102" t="s">
        <v>89</v>
      </c>
      <c r="B132" s="103" t="s">
        <v>90</v>
      </c>
      <c r="C132" s="135">
        <v>1524.19</v>
      </c>
      <c r="D132" s="104">
        <v>20000</v>
      </c>
      <c r="E132" s="104">
        <v>19751.63</v>
      </c>
      <c r="F132" s="104">
        <f t="shared" si="8"/>
        <v>248.36999999999898</v>
      </c>
      <c r="G132" s="140">
        <f t="shared" si="12"/>
        <v>1295.8771544230051</v>
      </c>
      <c r="H132" s="77">
        <f t="shared" si="13"/>
        <v>98.758150000000001</v>
      </c>
    </row>
    <row r="133" spans="1:8" x14ac:dyDescent="0.2">
      <c r="A133" s="102" t="s">
        <v>91</v>
      </c>
      <c r="B133" s="103" t="s">
        <v>92</v>
      </c>
      <c r="C133" s="135">
        <v>0</v>
      </c>
      <c r="D133" s="104">
        <v>300</v>
      </c>
      <c r="E133" s="104">
        <v>266.85000000000002</v>
      </c>
      <c r="F133" s="104">
        <f t="shared" si="8"/>
        <v>33.149999999999977</v>
      </c>
      <c r="G133" s="140" t="e">
        <f t="shared" si="12"/>
        <v>#DIV/0!</v>
      </c>
      <c r="H133" s="77">
        <f t="shared" si="13"/>
        <v>88.95</v>
      </c>
    </row>
    <row r="134" spans="1:8" x14ac:dyDescent="0.2">
      <c r="A134" s="102" t="s">
        <v>93</v>
      </c>
      <c r="B134" s="103" t="s">
        <v>94</v>
      </c>
      <c r="C134" s="135">
        <v>2031.24</v>
      </c>
      <c r="D134" s="104">
        <v>4000</v>
      </c>
      <c r="E134" s="104">
        <v>668.2</v>
      </c>
      <c r="F134" s="104">
        <f t="shared" si="8"/>
        <v>3331.8</v>
      </c>
      <c r="G134" s="140">
        <f t="shared" si="12"/>
        <v>32.896161950335753</v>
      </c>
      <c r="H134" s="77">
        <f t="shared" si="13"/>
        <v>16.705000000000002</v>
      </c>
    </row>
    <row r="135" spans="1:8" x14ac:dyDescent="0.2">
      <c r="A135" s="102" t="s">
        <v>95</v>
      </c>
      <c r="B135" s="103" t="s">
        <v>96</v>
      </c>
      <c r="C135" s="135">
        <v>796.21</v>
      </c>
      <c r="D135" s="104">
        <v>3000</v>
      </c>
      <c r="E135" s="104">
        <v>385.5</v>
      </c>
      <c r="F135" s="104">
        <f t="shared" si="8"/>
        <v>2614.5</v>
      </c>
      <c r="G135" s="140">
        <f t="shared" si="12"/>
        <v>48.416874945052186</v>
      </c>
      <c r="H135" s="77">
        <f t="shared" si="13"/>
        <v>12.85</v>
      </c>
    </row>
    <row r="136" spans="1:8" x14ac:dyDescent="0.2">
      <c r="A136" s="102" t="s">
        <v>99</v>
      </c>
      <c r="B136" s="103" t="s">
        <v>100</v>
      </c>
      <c r="C136" s="135">
        <v>4672.37</v>
      </c>
      <c r="D136" s="104">
        <v>6000</v>
      </c>
      <c r="E136" s="104">
        <v>3276.2</v>
      </c>
      <c r="F136" s="104">
        <f t="shared" si="8"/>
        <v>2723.8</v>
      </c>
      <c r="G136" s="140">
        <f t="shared" si="12"/>
        <v>70.118590779411733</v>
      </c>
      <c r="H136" s="77">
        <f t="shared" si="13"/>
        <v>54.603333333333325</v>
      </c>
    </row>
    <row r="137" spans="1:8" x14ac:dyDescent="0.2">
      <c r="A137" s="102" t="s">
        <v>101</v>
      </c>
      <c r="B137" s="103" t="s">
        <v>102</v>
      </c>
      <c r="C137" s="135">
        <v>3867.54</v>
      </c>
      <c r="D137" s="104">
        <v>26000</v>
      </c>
      <c r="E137" s="104">
        <v>19268.259999999998</v>
      </c>
      <c r="F137" s="104">
        <f t="shared" si="8"/>
        <v>6731.7400000000016</v>
      </c>
      <c r="G137" s="140">
        <f t="shared" si="12"/>
        <v>498.20454345656407</v>
      </c>
      <c r="H137" s="77">
        <f t="shared" si="13"/>
        <v>74.108692307692309</v>
      </c>
    </row>
    <row r="138" spans="1:8" x14ac:dyDescent="0.2">
      <c r="A138" s="102" t="s">
        <v>103</v>
      </c>
      <c r="B138" s="103" t="s">
        <v>104</v>
      </c>
      <c r="C138" s="135">
        <v>2734.7</v>
      </c>
      <c r="D138" s="104">
        <v>3000</v>
      </c>
      <c r="E138" s="104">
        <v>173</v>
      </c>
      <c r="F138" s="104">
        <f t="shared" si="8"/>
        <v>2827</v>
      </c>
      <c r="G138" s="140">
        <f t="shared" si="12"/>
        <v>6.3261052400628959</v>
      </c>
      <c r="H138" s="77">
        <f t="shared" si="13"/>
        <v>5.7666666666666666</v>
      </c>
    </row>
    <row r="139" spans="1:8" x14ac:dyDescent="0.2">
      <c r="A139" s="102" t="s">
        <v>105</v>
      </c>
      <c r="B139" s="103" t="s">
        <v>106</v>
      </c>
      <c r="C139" s="135">
        <v>6158.36</v>
      </c>
      <c r="D139" s="104">
        <v>5000</v>
      </c>
      <c r="E139" s="104">
        <v>6621.07</v>
      </c>
      <c r="F139" s="104">
        <f t="shared" si="8"/>
        <v>-1621.0699999999997</v>
      </c>
      <c r="G139" s="140">
        <f t="shared" si="12"/>
        <v>107.51352632843809</v>
      </c>
      <c r="H139" s="77">
        <f t="shared" si="13"/>
        <v>132.42140000000001</v>
      </c>
    </row>
    <row r="140" spans="1:8" x14ac:dyDescent="0.2">
      <c r="A140" s="102" t="s">
        <v>107</v>
      </c>
      <c r="B140" s="103" t="s">
        <v>108</v>
      </c>
      <c r="C140" s="135">
        <v>1730.96</v>
      </c>
      <c r="D140" s="104">
        <v>2500</v>
      </c>
      <c r="E140" s="104">
        <v>967.86</v>
      </c>
      <c r="F140" s="104">
        <f t="shared" si="8"/>
        <v>1532.1399999999999</v>
      </c>
      <c r="G140" s="140">
        <f t="shared" si="12"/>
        <v>55.914636964459028</v>
      </c>
      <c r="H140" s="77">
        <f t="shared" si="13"/>
        <v>38.714399999999998</v>
      </c>
    </row>
    <row r="141" spans="1:8" x14ac:dyDescent="0.2">
      <c r="A141" s="102" t="s">
        <v>109</v>
      </c>
      <c r="B141" s="103" t="s">
        <v>110</v>
      </c>
      <c r="C141" s="135">
        <v>497.11</v>
      </c>
      <c r="D141" s="104">
        <v>1000</v>
      </c>
      <c r="E141" s="104">
        <v>698.33</v>
      </c>
      <c r="F141" s="104">
        <f t="shared" si="8"/>
        <v>301.66999999999996</v>
      </c>
      <c r="G141" s="140">
        <f t="shared" si="12"/>
        <v>140.47796262396653</v>
      </c>
      <c r="H141" s="77">
        <f t="shared" si="13"/>
        <v>69.832999999999998</v>
      </c>
    </row>
    <row r="142" spans="1:8" x14ac:dyDescent="0.2">
      <c r="A142" s="102" t="s">
        <v>111</v>
      </c>
      <c r="B142" s="103" t="s">
        <v>112</v>
      </c>
      <c r="C142" s="135">
        <v>10659.48</v>
      </c>
      <c r="D142" s="104">
        <v>7000</v>
      </c>
      <c r="E142" s="104">
        <v>4514.88</v>
      </c>
      <c r="F142" s="104">
        <f t="shared" si="8"/>
        <v>2485.12</v>
      </c>
      <c r="G142" s="140">
        <f t="shared" si="12"/>
        <v>42.355537043082784</v>
      </c>
      <c r="H142" s="77">
        <f t="shared" si="13"/>
        <v>64.498285714285714</v>
      </c>
    </row>
    <row r="143" spans="1:8" x14ac:dyDescent="0.2">
      <c r="A143" s="102" t="s">
        <v>113</v>
      </c>
      <c r="B143" s="103" t="s">
        <v>114</v>
      </c>
      <c r="C143" s="135">
        <v>4181.9399999999996</v>
      </c>
      <c r="D143" s="104">
        <v>7000</v>
      </c>
      <c r="E143" s="104">
        <v>4879.5</v>
      </c>
      <c r="F143" s="104">
        <f t="shared" si="8"/>
        <v>2120.5</v>
      </c>
      <c r="G143" s="140">
        <f t="shared" si="12"/>
        <v>116.68029670440036</v>
      </c>
      <c r="H143" s="77">
        <f t="shared" si="13"/>
        <v>69.707142857142856</v>
      </c>
    </row>
    <row r="144" spans="1:8" x14ac:dyDescent="0.2">
      <c r="A144" s="102" t="s">
        <v>115</v>
      </c>
      <c r="B144" s="103" t="s">
        <v>116</v>
      </c>
      <c r="C144" s="135">
        <v>673.11</v>
      </c>
      <c r="D144" s="104">
        <v>1200</v>
      </c>
      <c r="E144" s="104">
        <v>1183.05</v>
      </c>
      <c r="F144" s="104">
        <f t="shared" si="8"/>
        <v>16.950000000000045</v>
      </c>
      <c r="G144" s="140">
        <f t="shared" si="12"/>
        <v>175.75879128225696</v>
      </c>
      <c r="H144" s="77">
        <f t="shared" si="13"/>
        <v>98.587499999999991</v>
      </c>
    </row>
    <row r="145" spans="1:9" x14ac:dyDescent="0.2">
      <c r="A145" s="102" t="s">
        <v>123</v>
      </c>
      <c r="B145" s="103" t="s">
        <v>124</v>
      </c>
      <c r="C145" s="135">
        <v>21.12</v>
      </c>
      <c r="D145" s="104">
        <v>300</v>
      </c>
      <c r="E145" s="104">
        <v>67.040000000000006</v>
      </c>
      <c r="F145" s="104">
        <f t="shared" si="8"/>
        <v>232.95999999999998</v>
      </c>
      <c r="G145" s="140">
        <f t="shared" si="12"/>
        <v>317.42424242424244</v>
      </c>
      <c r="H145" s="77">
        <f t="shared" si="13"/>
        <v>22.346666666666668</v>
      </c>
    </row>
    <row r="146" spans="1:9" x14ac:dyDescent="0.2">
      <c r="A146" s="102" t="s">
        <v>125</v>
      </c>
      <c r="B146" s="103" t="s">
        <v>126</v>
      </c>
      <c r="C146" s="135">
        <v>32</v>
      </c>
      <c r="D146" s="104">
        <v>100</v>
      </c>
      <c r="E146" s="104">
        <v>0</v>
      </c>
      <c r="F146" s="104">
        <f t="shared" si="8"/>
        <v>100</v>
      </c>
      <c r="G146" s="140">
        <f t="shared" si="12"/>
        <v>0</v>
      </c>
      <c r="H146" s="77">
        <f t="shared" si="13"/>
        <v>0</v>
      </c>
    </row>
    <row r="147" spans="1:9" x14ac:dyDescent="0.2">
      <c r="A147" s="102" t="s">
        <v>127</v>
      </c>
      <c r="B147" s="103" t="s">
        <v>128</v>
      </c>
      <c r="C147" s="135">
        <v>844.66</v>
      </c>
      <c r="D147" s="104">
        <v>1300</v>
      </c>
      <c r="E147" s="104">
        <v>166.51</v>
      </c>
      <c r="F147" s="104">
        <f t="shared" si="8"/>
        <v>1133.49</v>
      </c>
      <c r="G147" s="140">
        <f t="shared" si="12"/>
        <v>19.713257405346528</v>
      </c>
      <c r="H147" s="77">
        <f t="shared" si="13"/>
        <v>12.808461538461538</v>
      </c>
    </row>
    <row r="148" spans="1:9" x14ac:dyDescent="0.2">
      <c r="A148" s="102" t="s">
        <v>131</v>
      </c>
      <c r="B148" s="103" t="s">
        <v>118</v>
      </c>
      <c r="C148" s="135">
        <v>170</v>
      </c>
      <c r="D148" s="104">
        <v>200</v>
      </c>
      <c r="E148" s="104">
        <v>2226.9</v>
      </c>
      <c r="F148" s="104">
        <f t="shared" si="8"/>
        <v>-2026.9</v>
      </c>
      <c r="G148" s="140">
        <f t="shared" si="12"/>
        <v>1309.9411764705883</v>
      </c>
      <c r="H148" s="77">
        <f t="shared" si="13"/>
        <v>1113.45</v>
      </c>
      <c r="I148" s="121" t="s">
        <v>281</v>
      </c>
    </row>
    <row r="149" spans="1:9" x14ac:dyDescent="0.2">
      <c r="A149" s="102" t="s">
        <v>132</v>
      </c>
      <c r="B149" s="103" t="s">
        <v>133</v>
      </c>
      <c r="C149" s="135">
        <v>498.29</v>
      </c>
      <c r="D149" s="104">
        <v>1000</v>
      </c>
      <c r="E149" s="104">
        <v>702.94</v>
      </c>
      <c r="F149" s="104">
        <f t="shared" si="8"/>
        <v>297.05999999999995</v>
      </c>
      <c r="G149" s="140">
        <f t="shared" si="12"/>
        <v>141.07046097653978</v>
      </c>
      <c r="H149" s="77">
        <f t="shared" si="13"/>
        <v>70.293999999999997</v>
      </c>
    </row>
    <row r="150" spans="1:9" x14ac:dyDescent="0.2">
      <c r="A150" s="102" t="s">
        <v>136</v>
      </c>
      <c r="B150" s="103" t="s">
        <v>137</v>
      </c>
      <c r="C150" s="135">
        <v>498.29</v>
      </c>
      <c r="D150" s="104">
        <v>1000</v>
      </c>
      <c r="E150" s="104">
        <v>702.94</v>
      </c>
      <c r="F150" s="104">
        <f t="shared" si="8"/>
        <v>297.05999999999995</v>
      </c>
      <c r="G150" s="140">
        <f t="shared" si="12"/>
        <v>141.07046097653978</v>
      </c>
      <c r="H150" s="77">
        <f t="shared" si="13"/>
        <v>70.293999999999997</v>
      </c>
    </row>
    <row r="151" spans="1:9" x14ac:dyDescent="0.2">
      <c r="A151" s="102" t="s">
        <v>138</v>
      </c>
      <c r="B151" s="103" t="s">
        <v>139</v>
      </c>
      <c r="C151" s="135">
        <v>0</v>
      </c>
      <c r="D151" s="104">
        <v>0</v>
      </c>
      <c r="E151" s="104">
        <v>0</v>
      </c>
      <c r="F151" s="104">
        <f t="shared" si="8"/>
        <v>0</v>
      </c>
      <c r="G151" s="140" t="e">
        <f t="shared" si="12"/>
        <v>#DIV/0!</v>
      </c>
      <c r="H151" s="77" t="s">
        <v>31</v>
      </c>
    </row>
    <row r="152" spans="1:9" x14ac:dyDescent="0.2">
      <c r="A152" s="102" t="s">
        <v>140</v>
      </c>
      <c r="B152" s="103" t="s">
        <v>141</v>
      </c>
      <c r="C152" s="135">
        <v>0</v>
      </c>
      <c r="D152" s="104">
        <v>0</v>
      </c>
      <c r="E152" s="104">
        <v>0</v>
      </c>
      <c r="F152" s="104">
        <f t="shared" si="8"/>
        <v>0</v>
      </c>
      <c r="G152" s="140" t="e">
        <f t="shared" ref="G152:G171" si="14">E152/C152*100</f>
        <v>#DIV/0!</v>
      </c>
      <c r="H152" s="77" t="e">
        <f t="shared" ref="H152:H160" si="15">E152/D152*100</f>
        <v>#DIV/0!</v>
      </c>
    </row>
    <row r="153" spans="1:9" x14ac:dyDescent="0.2">
      <c r="A153" s="102" t="s">
        <v>157</v>
      </c>
      <c r="B153" s="103" t="s">
        <v>158</v>
      </c>
      <c r="C153" s="135">
        <v>0</v>
      </c>
      <c r="D153" s="104">
        <v>0</v>
      </c>
      <c r="E153" s="104">
        <v>0</v>
      </c>
      <c r="F153" s="104">
        <f t="shared" si="8"/>
        <v>0</v>
      </c>
      <c r="G153" s="140" t="e">
        <f t="shared" si="14"/>
        <v>#DIV/0!</v>
      </c>
      <c r="H153" s="77" t="e">
        <f t="shared" si="15"/>
        <v>#DIV/0!</v>
      </c>
    </row>
    <row r="154" spans="1:9" x14ac:dyDescent="0.2">
      <c r="A154" s="102" t="s">
        <v>173</v>
      </c>
      <c r="B154" s="103" t="s">
        <v>174</v>
      </c>
      <c r="C154" s="135">
        <v>0</v>
      </c>
      <c r="D154" s="104">
        <v>0</v>
      </c>
      <c r="E154" s="104">
        <v>0</v>
      </c>
      <c r="F154" s="104">
        <f t="shared" si="8"/>
        <v>0</v>
      </c>
      <c r="G154" s="140" t="e">
        <f t="shared" si="14"/>
        <v>#DIV/0!</v>
      </c>
      <c r="H154" s="77" t="e">
        <f t="shared" si="15"/>
        <v>#DIV/0!</v>
      </c>
    </row>
    <row r="155" spans="1:9" ht="22.5" x14ac:dyDescent="0.2">
      <c r="A155" s="99" t="s">
        <v>203</v>
      </c>
      <c r="B155" s="100" t="s">
        <v>204</v>
      </c>
      <c r="C155" s="134"/>
      <c r="D155" s="101">
        <v>5200</v>
      </c>
      <c r="E155" s="101">
        <v>0</v>
      </c>
      <c r="F155" s="101">
        <f t="shared" si="8"/>
        <v>5200</v>
      </c>
      <c r="G155" s="108" t="e">
        <f t="shared" si="14"/>
        <v>#DIV/0!</v>
      </c>
      <c r="H155" s="108">
        <f t="shared" si="15"/>
        <v>0</v>
      </c>
    </row>
    <row r="156" spans="1:9" x14ac:dyDescent="0.2">
      <c r="A156" s="102" t="s">
        <v>54</v>
      </c>
      <c r="B156" s="103" t="s">
        <v>55</v>
      </c>
      <c r="C156" s="135">
        <v>0</v>
      </c>
      <c r="D156" s="104">
        <v>0</v>
      </c>
      <c r="E156" s="104">
        <v>0</v>
      </c>
      <c r="F156" s="104">
        <f t="shared" si="8"/>
        <v>0</v>
      </c>
      <c r="G156" s="140" t="e">
        <f t="shared" si="14"/>
        <v>#DIV/0!</v>
      </c>
      <c r="H156" s="77" t="e">
        <f t="shared" si="15"/>
        <v>#DIV/0!</v>
      </c>
    </row>
    <row r="157" spans="1:9" x14ac:dyDescent="0.2">
      <c r="A157" s="102" t="s">
        <v>66</v>
      </c>
      <c r="B157" s="103" t="s">
        <v>65</v>
      </c>
      <c r="C157" s="135">
        <v>0</v>
      </c>
      <c r="D157" s="104">
        <v>0</v>
      </c>
      <c r="E157" s="104">
        <v>0</v>
      </c>
      <c r="F157" s="104">
        <f t="shared" si="8"/>
        <v>0</v>
      </c>
      <c r="G157" s="140" t="e">
        <f t="shared" si="14"/>
        <v>#DIV/0!</v>
      </c>
      <c r="H157" s="77" t="e">
        <f t="shared" si="15"/>
        <v>#DIV/0!</v>
      </c>
    </row>
    <row r="158" spans="1:9" x14ac:dyDescent="0.2">
      <c r="A158" s="102" t="s">
        <v>71</v>
      </c>
      <c r="B158" s="103" t="s">
        <v>72</v>
      </c>
      <c r="C158" s="135">
        <v>0</v>
      </c>
      <c r="D158" s="104">
        <v>5200</v>
      </c>
      <c r="E158" s="104">
        <v>0</v>
      </c>
      <c r="F158" s="104">
        <f t="shared" si="8"/>
        <v>5200</v>
      </c>
      <c r="G158" s="140" t="e">
        <f t="shared" si="14"/>
        <v>#DIV/0!</v>
      </c>
      <c r="H158" s="77">
        <f t="shared" si="15"/>
        <v>0</v>
      </c>
    </row>
    <row r="159" spans="1:9" x14ac:dyDescent="0.2">
      <c r="A159" s="102" t="s">
        <v>75</v>
      </c>
      <c r="B159" s="103" t="s">
        <v>76</v>
      </c>
      <c r="C159" s="135">
        <v>0</v>
      </c>
      <c r="D159" s="104">
        <v>0</v>
      </c>
      <c r="E159" s="104">
        <v>0</v>
      </c>
      <c r="F159" s="104">
        <f t="shared" si="8"/>
        <v>0</v>
      </c>
      <c r="G159" s="140" t="e">
        <f t="shared" si="14"/>
        <v>#DIV/0!</v>
      </c>
      <c r="H159" s="77" t="e">
        <f t="shared" si="15"/>
        <v>#DIV/0!</v>
      </c>
    </row>
    <row r="160" spans="1:9" x14ac:dyDescent="0.2">
      <c r="A160" s="102" t="s">
        <v>85</v>
      </c>
      <c r="B160" s="103" t="s">
        <v>86</v>
      </c>
      <c r="C160" s="135">
        <v>0</v>
      </c>
      <c r="D160" s="104">
        <v>200</v>
      </c>
      <c r="E160" s="104">
        <v>0</v>
      </c>
      <c r="F160" s="104">
        <f t="shared" si="8"/>
        <v>200</v>
      </c>
      <c r="G160" s="140" t="e">
        <f t="shared" si="14"/>
        <v>#DIV/0!</v>
      </c>
      <c r="H160" s="77">
        <f t="shared" si="15"/>
        <v>0</v>
      </c>
    </row>
    <row r="161" spans="1:8" x14ac:dyDescent="0.2">
      <c r="A161" s="102" t="s">
        <v>87</v>
      </c>
      <c r="B161" s="103" t="s">
        <v>88</v>
      </c>
      <c r="C161" s="135">
        <v>0</v>
      </c>
      <c r="D161" s="104">
        <v>3500</v>
      </c>
      <c r="E161" s="104">
        <v>0</v>
      </c>
      <c r="F161" s="104">
        <f t="shared" si="8"/>
        <v>3500</v>
      </c>
      <c r="G161" s="140" t="e">
        <f t="shared" si="14"/>
        <v>#DIV/0!</v>
      </c>
      <c r="H161" s="77" t="s">
        <v>31</v>
      </c>
    </row>
    <row r="162" spans="1:8" x14ac:dyDescent="0.2">
      <c r="A162" s="102" t="s">
        <v>99</v>
      </c>
      <c r="B162" s="103" t="s">
        <v>100</v>
      </c>
      <c r="C162" s="135">
        <v>0</v>
      </c>
      <c r="D162" s="104">
        <v>0</v>
      </c>
      <c r="E162" s="104">
        <v>0</v>
      </c>
      <c r="F162" s="104">
        <f t="shared" si="8"/>
        <v>0</v>
      </c>
      <c r="G162" s="140" t="e">
        <f t="shared" si="14"/>
        <v>#DIV/0!</v>
      </c>
      <c r="H162" s="77" t="e">
        <f>E162/D162*100</f>
        <v>#DIV/0!</v>
      </c>
    </row>
    <row r="163" spans="1:8" x14ac:dyDescent="0.2">
      <c r="A163" s="102" t="s">
        <v>107</v>
      </c>
      <c r="B163" s="103" t="s">
        <v>108</v>
      </c>
      <c r="C163" s="135">
        <v>0</v>
      </c>
      <c r="D163" s="104">
        <v>0</v>
      </c>
      <c r="E163" s="104">
        <v>0</v>
      </c>
      <c r="F163" s="104">
        <f t="shared" ref="F163:F202" si="16">D163-E163</f>
        <v>0</v>
      </c>
      <c r="G163" s="140" t="e">
        <f t="shared" si="14"/>
        <v>#DIV/0!</v>
      </c>
      <c r="H163" s="77" t="e">
        <f>E163/D163*100</f>
        <v>#DIV/0!</v>
      </c>
    </row>
    <row r="164" spans="1:8" x14ac:dyDescent="0.2">
      <c r="A164" s="102" t="s">
        <v>111</v>
      </c>
      <c r="B164" s="103" t="s">
        <v>112</v>
      </c>
      <c r="C164" s="135">
        <v>0</v>
      </c>
      <c r="D164" s="104">
        <v>1500</v>
      </c>
      <c r="E164" s="104">
        <v>0</v>
      </c>
      <c r="F164" s="104">
        <f t="shared" si="16"/>
        <v>1500</v>
      </c>
      <c r="G164" s="140" t="e">
        <f t="shared" si="14"/>
        <v>#DIV/0!</v>
      </c>
      <c r="H164" s="77">
        <f>E164/D164*100</f>
        <v>0</v>
      </c>
    </row>
    <row r="165" spans="1:8" x14ac:dyDescent="0.2">
      <c r="A165" s="102" t="s">
        <v>115</v>
      </c>
      <c r="B165" s="103" t="s">
        <v>116</v>
      </c>
      <c r="C165" s="136">
        <v>0</v>
      </c>
      <c r="D165" s="104">
        <v>0</v>
      </c>
      <c r="E165" s="104">
        <v>0</v>
      </c>
      <c r="F165" s="104">
        <f t="shared" si="16"/>
        <v>0</v>
      </c>
      <c r="G165" s="140" t="e">
        <f t="shared" si="14"/>
        <v>#DIV/0!</v>
      </c>
      <c r="H165" s="77" t="e">
        <f t="shared" ref="H165:H226" si="17">E165/D165*100</f>
        <v>#DIV/0!</v>
      </c>
    </row>
    <row r="166" spans="1:8" x14ac:dyDescent="0.2">
      <c r="A166" s="102" t="s">
        <v>123</v>
      </c>
      <c r="B166" s="103" t="s">
        <v>124</v>
      </c>
      <c r="C166" s="135">
        <v>0</v>
      </c>
      <c r="D166" s="104">
        <v>0</v>
      </c>
      <c r="E166" s="104">
        <v>0</v>
      </c>
      <c r="F166" s="104">
        <f t="shared" si="16"/>
        <v>0</v>
      </c>
      <c r="G166" s="140" t="e">
        <f t="shared" si="14"/>
        <v>#DIV/0!</v>
      </c>
      <c r="H166" s="77" t="e">
        <f t="shared" si="17"/>
        <v>#DIV/0!</v>
      </c>
    </row>
    <row r="167" spans="1:8" x14ac:dyDescent="0.2">
      <c r="A167" s="102" t="s">
        <v>131</v>
      </c>
      <c r="B167" s="103" t="s">
        <v>118</v>
      </c>
      <c r="C167" s="135">
        <v>0</v>
      </c>
      <c r="D167" s="104">
        <v>0</v>
      </c>
      <c r="E167" s="104">
        <v>0</v>
      </c>
      <c r="F167" s="104">
        <f t="shared" si="16"/>
        <v>0</v>
      </c>
      <c r="G167" s="140" t="e">
        <f t="shared" si="14"/>
        <v>#DIV/0!</v>
      </c>
      <c r="H167" s="77" t="e">
        <f t="shared" si="17"/>
        <v>#DIV/0!</v>
      </c>
    </row>
    <row r="168" spans="1:8" ht="22.5" x14ac:dyDescent="0.2">
      <c r="A168" s="99" t="s">
        <v>201</v>
      </c>
      <c r="B168" s="100" t="s">
        <v>202</v>
      </c>
      <c r="C168" s="134">
        <v>3123.49</v>
      </c>
      <c r="D168" s="101">
        <v>5200</v>
      </c>
      <c r="E168" s="101">
        <v>1398</v>
      </c>
      <c r="F168" s="101">
        <f t="shared" si="16"/>
        <v>3802</v>
      </c>
      <c r="G168" s="108">
        <f t="shared" si="14"/>
        <v>44.757626885310984</v>
      </c>
      <c r="H168" s="108">
        <f t="shared" si="17"/>
        <v>26.884615384615383</v>
      </c>
    </row>
    <row r="169" spans="1:8" x14ac:dyDescent="0.2">
      <c r="A169" s="102" t="s">
        <v>151</v>
      </c>
      <c r="B169" s="103" t="s">
        <v>152</v>
      </c>
      <c r="C169" s="137">
        <v>0</v>
      </c>
      <c r="D169" s="104">
        <v>0</v>
      </c>
      <c r="E169" s="104">
        <v>0</v>
      </c>
      <c r="F169" s="104">
        <f t="shared" si="16"/>
        <v>0</v>
      </c>
      <c r="G169" s="140" t="e">
        <f t="shared" si="14"/>
        <v>#DIV/0!</v>
      </c>
      <c r="H169" s="77" t="s">
        <v>31</v>
      </c>
    </row>
    <row r="170" spans="1:8" x14ac:dyDescent="0.2">
      <c r="A170" s="102" t="s">
        <v>155</v>
      </c>
      <c r="B170" s="103" t="s">
        <v>156</v>
      </c>
      <c r="C170" s="137">
        <v>0</v>
      </c>
      <c r="D170" s="104">
        <v>0</v>
      </c>
      <c r="E170" s="104">
        <v>0</v>
      </c>
      <c r="F170" s="104">
        <f t="shared" si="16"/>
        <v>0</v>
      </c>
      <c r="G170" s="140" t="e">
        <f t="shared" si="14"/>
        <v>#DIV/0!</v>
      </c>
      <c r="H170" s="77" t="s">
        <v>31</v>
      </c>
    </row>
    <row r="171" spans="1:8" x14ac:dyDescent="0.2">
      <c r="A171" s="102" t="s">
        <v>157</v>
      </c>
      <c r="B171" s="103" t="s">
        <v>158</v>
      </c>
      <c r="C171" s="138">
        <v>3123.49</v>
      </c>
      <c r="D171" s="104">
        <v>5200</v>
      </c>
      <c r="E171" s="104">
        <v>1398</v>
      </c>
      <c r="F171" s="104">
        <f t="shared" si="16"/>
        <v>3802</v>
      </c>
      <c r="G171" s="140">
        <f t="shared" si="14"/>
        <v>44.757626885310984</v>
      </c>
      <c r="H171" s="77">
        <f t="shared" si="17"/>
        <v>26.884615384615383</v>
      </c>
    </row>
    <row r="172" spans="1:8" x14ac:dyDescent="0.2">
      <c r="A172" s="102" t="s">
        <v>165</v>
      </c>
      <c r="B172" s="103" t="s">
        <v>166</v>
      </c>
      <c r="C172" s="153">
        <v>3123.49</v>
      </c>
      <c r="D172" s="104">
        <v>3000</v>
      </c>
      <c r="E172" s="104">
        <v>1398</v>
      </c>
      <c r="F172" s="104">
        <f t="shared" si="16"/>
        <v>1602</v>
      </c>
      <c r="G172" s="140">
        <f t="shared" ref="G172:G226" si="18">E172/C172*100</f>
        <v>44.757626885310984</v>
      </c>
      <c r="H172" s="77">
        <f t="shared" si="17"/>
        <v>46.6</v>
      </c>
    </row>
    <row r="173" spans="1:8" x14ac:dyDescent="0.2">
      <c r="A173" s="102" t="s">
        <v>167</v>
      </c>
      <c r="B173" s="103" t="s">
        <v>168</v>
      </c>
      <c r="C173" s="137">
        <v>0</v>
      </c>
      <c r="D173" s="104">
        <v>500</v>
      </c>
      <c r="E173" s="104">
        <v>0</v>
      </c>
      <c r="F173" s="104">
        <f t="shared" si="16"/>
        <v>500</v>
      </c>
      <c r="G173" s="140" t="e">
        <f t="shared" si="18"/>
        <v>#DIV/0!</v>
      </c>
      <c r="H173" s="77">
        <f t="shared" si="17"/>
        <v>0</v>
      </c>
    </row>
    <row r="174" spans="1:8" x14ac:dyDescent="0.2">
      <c r="A174" s="102">
        <v>4226</v>
      </c>
      <c r="B174" s="103" t="s">
        <v>267</v>
      </c>
      <c r="C174" s="137">
        <v>0</v>
      </c>
      <c r="D174" s="104">
        <v>500</v>
      </c>
      <c r="E174" s="104">
        <v>0</v>
      </c>
      <c r="F174" s="104"/>
      <c r="G174" s="140" t="e">
        <f t="shared" si="18"/>
        <v>#DIV/0!</v>
      </c>
      <c r="H174" s="77"/>
    </row>
    <row r="175" spans="1:8" x14ac:dyDescent="0.2">
      <c r="A175" s="102" t="s">
        <v>169</v>
      </c>
      <c r="B175" s="103" t="s">
        <v>170</v>
      </c>
      <c r="C175" s="63">
        <v>0</v>
      </c>
      <c r="D175" s="104">
        <v>700</v>
      </c>
      <c r="E175" s="104">
        <v>0</v>
      </c>
      <c r="F175" s="104">
        <f t="shared" si="16"/>
        <v>700</v>
      </c>
      <c r="G175" s="140" t="e">
        <f t="shared" si="18"/>
        <v>#DIV/0!</v>
      </c>
      <c r="H175" s="77">
        <f t="shared" si="17"/>
        <v>0</v>
      </c>
    </row>
    <row r="176" spans="1:8" x14ac:dyDescent="0.2">
      <c r="A176" s="102" t="s">
        <v>173</v>
      </c>
      <c r="B176" s="103" t="s">
        <v>174</v>
      </c>
      <c r="C176" s="137">
        <v>0</v>
      </c>
      <c r="D176" s="104">
        <v>500</v>
      </c>
      <c r="E176" s="104">
        <v>0</v>
      </c>
      <c r="F176" s="104">
        <f t="shared" si="16"/>
        <v>500</v>
      </c>
      <c r="G176" s="140" t="e">
        <f t="shared" si="18"/>
        <v>#DIV/0!</v>
      </c>
      <c r="H176" s="77">
        <f t="shared" si="17"/>
        <v>0</v>
      </c>
    </row>
    <row r="177" spans="1:17" x14ac:dyDescent="0.2">
      <c r="A177" s="102" t="s">
        <v>175</v>
      </c>
      <c r="B177" s="103" t="s">
        <v>176</v>
      </c>
      <c r="C177" s="137">
        <v>0</v>
      </c>
      <c r="D177" s="104">
        <v>0</v>
      </c>
      <c r="E177" s="104">
        <v>0</v>
      </c>
      <c r="F177" s="104">
        <f t="shared" si="16"/>
        <v>0</v>
      </c>
      <c r="G177" s="140" t="e">
        <f t="shared" si="18"/>
        <v>#DIV/0!</v>
      </c>
      <c r="H177" s="77" t="s">
        <v>31</v>
      </c>
    </row>
    <row r="178" spans="1:17" x14ac:dyDescent="0.2">
      <c r="A178" s="102" t="s">
        <v>179</v>
      </c>
      <c r="B178" s="103" t="s">
        <v>178</v>
      </c>
      <c r="C178" s="135">
        <v>0</v>
      </c>
      <c r="D178" s="104">
        <v>0</v>
      </c>
      <c r="E178" s="104">
        <v>0</v>
      </c>
      <c r="F178" s="104">
        <f t="shared" si="16"/>
        <v>0</v>
      </c>
      <c r="G178" s="140" t="e">
        <f t="shared" si="18"/>
        <v>#DIV/0!</v>
      </c>
      <c r="H178" s="77" t="s">
        <v>31</v>
      </c>
    </row>
    <row r="179" spans="1:17" x14ac:dyDescent="0.2">
      <c r="A179" s="90" t="s">
        <v>227</v>
      </c>
      <c r="B179" s="91" t="s">
        <v>228</v>
      </c>
      <c r="C179" s="131">
        <v>371295.76</v>
      </c>
      <c r="D179" s="92">
        <v>722800</v>
      </c>
      <c r="E179" s="92">
        <v>399618.81</v>
      </c>
      <c r="F179" s="92">
        <f t="shared" si="16"/>
        <v>323181.19</v>
      </c>
      <c r="G179" s="105">
        <f t="shared" si="18"/>
        <v>107.62816413524357</v>
      </c>
      <c r="H179" s="105">
        <f t="shared" si="17"/>
        <v>55.287605146651906</v>
      </c>
    </row>
    <row r="180" spans="1:17" x14ac:dyDescent="0.2">
      <c r="A180" s="93" t="s">
        <v>188</v>
      </c>
      <c r="B180" s="94" t="s">
        <v>189</v>
      </c>
      <c r="C180" s="132">
        <v>311468.13</v>
      </c>
      <c r="D180" s="95">
        <v>691800</v>
      </c>
      <c r="E180" s="95">
        <v>388206.47</v>
      </c>
      <c r="F180" s="95">
        <f t="shared" si="16"/>
        <v>303593.53000000003</v>
      </c>
      <c r="G180" s="106">
        <f t="shared" si="18"/>
        <v>124.6376218330909</v>
      </c>
      <c r="H180" s="106">
        <f t="shared" si="17"/>
        <v>56.115419196299513</v>
      </c>
      <c r="I180" s="147"/>
      <c r="J180" s="147"/>
      <c r="K180" s="147"/>
      <c r="L180" s="147"/>
      <c r="M180" s="147"/>
      <c r="N180" s="147"/>
      <c r="O180" s="147"/>
      <c r="P180" s="147"/>
      <c r="Q180" s="147"/>
    </row>
    <row r="181" spans="1:17" x14ac:dyDescent="0.2">
      <c r="A181" s="96" t="s">
        <v>222</v>
      </c>
      <c r="B181" s="97" t="s">
        <v>223</v>
      </c>
      <c r="C181" s="133">
        <v>311468.13</v>
      </c>
      <c r="D181" s="98">
        <v>691800</v>
      </c>
      <c r="E181" s="98">
        <v>388206.47</v>
      </c>
      <c r="F181" s="98">
        <f t="shared" si="16"/>
        <v>303593.53000000003</v>
      </c>
      <c r="G181" s="107">
        <f t="shared" si="18"/>
        <v>124.6376218330909</v>
      </c>
      <c r="H181" s="107">
        <f t="shared" si="17"/>
        <v>56.115419196299513</v>
      </c>
      <c r="I181" s="147"/>
      <c r="J181" s="147"/>
      <c r="K181" s="147"/>
      <c r="L181" s="147"/>
      <c r="M181" s="147"/>
      <c r="N181" s="147"/>
      <c r="O181" s="147"/>
      <c r="P181" s="147"/>
      <c r="Q181" s="147"/>
    </row>
    <row r="182" spans="1:17" ht="22.5" x14ac:dyDescent="0.2">
      <c r="A182" s="99" t="s">
        <v>199</v>
      </c>
      <c r="B182" s="100" t="s">
        <v>200</v>
      </c>
      <c r="C182" s="134">
        <v>311468.13</v>
      </c>
      <c r="D182" s="101">
        <v>690600</v>
      </c>
      <c r="E182" s="101">
        <v>387069.47</v>
      </c>
      <c r="F182" s="101">
        <f t="shared" si="16"/>
        <v>303530.53000000003</v>
      </c>
      <c r="G182" s="108">
        <f t="shared" si="18"/>
        <v>124.27257645910674</v>
      </c>
      <c r="H182" s="108">
        <f t="shared" si="17"/>
        <v>56.048286996814355</v>
      </c>
      <c r="I182" s="147"/>
      <c r="J182" s="147"/>
      <c r="K182" s="147"/>
      <c r="L182" s="147"/>
      <c r="M182" s="147"/>
      <c r="N182" s="147"/>
      <c r="O182" s="147"/>
      <c r="P182" s="147"/>
      <c r="Q182" s="147"/>
    </row>
    <row r="183" spans="1:17" x14ac:dyDescent="0.2">
      <c r="A183" s="102" t="s">
        <v>54</v>
      </c>
      <c r="B183" s="103" t="s">
        <v>55</v>
      </c>
      <c r="C183" s="135">
        <v>309036.07</v>
      </c>
      <c r="D183" s="104">
        <v>688100</v>
      </c>
      <c r="E183" s="104">
        <v>384574.25</v>
      </c>
      <c r="F183" s="104">
        <f t="shared" si="16"/>
        <v>303525.75</v>
      </c>
      <c r="G183" s="140">
        <f t="shared" si="18"/>
        <v>124.44315966094183</v>
      </c>
      <c r="H183" s="77">
        <f t="shared" si="17"/>
        <v>55.889296613864261</v>
      </c>
      <c r="I183" s="147"/>
      <c r="J183" s="147"/>
      <c r="K183" s="147"/>
      <c r="L183" s="147"/>
      <c r="M183" s="147"/>
      <c r="N183" s="147"/>
      <c r="O183" s="147"/>
      <c r="P183" s="147"/>
      <c r="Q183" s="147"/>
    </row>
    <row r="184" spans="1:17" x14ac:dyDescent="0.2">
      <c r="A184" s="102" t="s">
        <v>58</v>
      </c>
      <c r="B184" s="103" t="s">
        <v>59</v>
      </c>
      <c r="C184" s="135">
        <v>251580.24</v>
      </c>
      <c r="D184" s="104">
        <v>383000</v>
      </c>
      <c r="E184" s="104">
        <v>229256.9</v>
      </c>
      <c r="F184" s="104">
        <f t="shared" si="16"/>
        <v>153743.1</v>
      </c>
      <c r="G184" s="140">
        <f t="shared" si="18"/>
        <v>91.126751449159912</v>
      </c>
      <c r="H184" s="77">
        <f t="shared" si="17"/>
        <v>59.858198433420363</v>
      </c>
      <c r="I184" s="147"/>
      <c r="J184" s="147"/>
      <c r="K184" s="147"/>
      <c r="L184" s="147"/>
      <c r="M184" s="147"/>
      <c r="N184" s="147"/>
      <c r="O184" s="147"/>
      <c r="P184" s="147"/>
      <c r="Q184" s="147"/>
    </row>
    <row r="185" spans="1:17" x14ac:dyDescent="0.2">
      <c r="A185" s="102" t="s">
        <v>60</v>
      </c>
      <c r="B185" s="103" t="s">
        <v>61</v>
      </c>
      <c r="C185" s="135">
        <v>0</v>
      </c>
      <c r="D185" s="104">
        <v>11100</v>
      </c>
      <c r="E185" s="104">
        <v>5235.3900000000003</v>
      </c>
      <c r="F185" s="104">
        <f t="shared" si="16"/>
        <v>5864.61</v>
      </c>
      <c r="G185" s="140" t="e">
        <f t="shared" si="18"/>
        <v>#DIV/0!</v>
      </c>
      <c r="H185" s="77">
        <f t="shared" si="17"/>
        <v>47.165675675675679</v>
      </c>
    </row>
    <row r="186" spans="1:17" x14ac:dyDescent="0.2">
      <c r="A186" s="102" t="s">
        <v>62</v>
      </c>
      <c r="B186" s="103" t="s">
        <v>63</v>
      </c>
      <c r="C186" s="135">
        <v>0</v>
      </c>
      <c r="D186" s="104">
        <v>179000</v>
      </c>
      <c r="E186" s="104">
        <v>85696.48</v>
      </c>
      <c r="F186" s="104">
        <f t="shared" si="16"/>
        <v>93303.52</v>
      </c>
      <c r="G186" s="140" t="e">
        <f t="shared" si="18"/>
        <v>#DIV/0!</v>
      </c>
      <c r="H186" s="77">
        <f t="shared" si="17"/>
        <v>47.87512849162011</v>
      </c>
    </row>
    <row r="187" spans="1:17" x14ac:dyDescent="0.2">
      <c r="A187" s="102" t="s">
        <v>66</v>
      </c>
      <c r="B187" s="103" t="s">
        <v>65</v>
      </c>
      <c r="C187" s="135">
        <v>15945.07</v>
      </c>
      <c r="D187" s="104">
        <v>20000</v>
      </c>
      <c r="E187" s="104">
        <v>11581.76</v>
      </c>
      <c r="F187" s="104">
        <f t="shared" si="16"/>
        <v>8418.24</v>
      </c>
      <c r="G187" s="140">
        <f t="shared" si="18"/>
        <v>72.63536629190088</v>
      </c>
      <c r="H187" s="77">
        <f t="shared" si="17"/>
        <v>57.908800000000006</v>
      </c>
    </row>
    <row r="188" spans="1:17" x14ac:dyDescent="0.2">
      <c r="A188" s="102" t="s">
        <v>69</v>
      </c>
      <c r="B188" s="103" t="s">
        <v>70</v>
      </c>
      <c r="C188" s="135">
        <v>41510.76</v>
      </c>
      <c r="D188" s="104">
        <v>95000</v>
      </c>
      <c r="E188" s="104">
        <v>52803.72</v>
      </c>
      <c r="F188" s="104">
        <f t="shared" si="16"/>
        <v>42196.28</v>
      </c>
      <c r="G188" s="140">
        <f t="shared" si="18"/>
        <v>127.2048981998884</v>
      </c>
      <c r="H188" s="77">
        <f t="shared" si="17"/>
        <v>55.582863157894735</v>
      </c>
    </row>
    <row r="189" spans="1:17" x14ac:dyDescent="0.2">
      <c r="A189" s="102" t="s">
        <v>71</v>
      </c>
      <c r="B189" s="103" t="s">
        <v>72</v>
      </c>
      <c r="C189" s="135">
        <v>2432.06</v>
      </c>
      <c r="D189" s="104">
        <v>2500</v>
      </c>
      <c r="E189" s="104">
        <v>2495.2199999999998</v>
      </c>
      <c r="F189" s="104">
        <f t="shared" si="16"/>
        <v>4.7800000000002001</v>
      </c>
      <c r="G189" s="140">
        <f t="shared" si="18"/>
        <v>102.59697540356734</v>
      </c>
      <c r="H189" s="77">
        <f t="shared" si="17"/>
        <v>99.808799999999991</v>
      </c>
    </row>
    <row r="190" spans="1:17" x14ac:dyDescent="0.2">
      <c r="A190" s="102">
        <v>3221</v>
      </c>
      <c r="B190" s="103" t="s">
        <v>86</v>
      </c>
      <c r="C190" s="135"/>
      <c r="D190" s="104"/>
      <c r="E190" s="104">
        <v>223.5</v>
      </c>
      <c r="F190" s="104"/>
      <c r="G190" s="140"/>
      <c r="H190" s="77"/>
    </row>
    <row r="191" spans="1:17" x14ac:dyDescent="0.2">
      <c r="A191" s="102">
        <v>3225</v>
      </c>
      <c r="B191" s="103" t="s">
        <v>94</v>
      </c>
      <c r="C191" s="135"/>
      <c r="D191" s="104"/>
      <c r="E191" s="104">
        <v>596.88</v>
      </c>
      <c r="F191" s="104"/>
      <c r="G191" s="140"/>
      <c r="H191" s="77"/>
    </row>
    <row r="192" spans="1:17" x14ac:dyDescent="0.2">
      <c r="A192" s="102" t="s">
        <v>109</v>
      </c>
      <c r="B192" s="103" t="s">
        <v>110</v>
      </c>
      <c r="C192" s="135">
        <v>0</v>
      </c>
      <c r="D192" s="104">
        <v>0</v>
      </c>
      <c r="E192" s="104">
        <v>0</v>
      </c>
      <c r="F192" s="104">
        <f t="shared" si="16"/>
        <v>0</v>
      </c>
      <c r="G192" s="140" t="e">
        <f t="shared" si="18"/>
        <v>#DIV/0!</v>
      </c>
      <c r="H192" s="77" t="s">
        <v>31</v>
      </c>
    </row>
    <row r="193" spans="1:17" x14ac:dyDescent="0.2">
      <c r="A193" s="102" t="s">
        <v>111</v>
      </c>
      <c r="B193" s="103" t="s">
        <v>112</v>
      </c>
      <c r="C193" s="135">
        <v>432.06</v>
      </c>
      <c r="D193" s="104">
        <v>0</v>
      </c>
      <c r="E193" s="104">
        <v>0</v>
      </c>
      <c r="F193" s="104">
        <f t="shared" si="16"/>
        <v>0</v>
      </c>
      <c r="G193" s="140">
        <f t="shared" si="18"/>
        <v>0</v>
      </c>
      <c r="H193" s="77" t="s">
        <v>31</v>
      </c>
    </row>
    <row r="194" spans="1:17" x14ac:dyDescent="0.2">
      <c r="A194" s="102" t="s">
        <v>127</v>
      </c>
      <c r="B194" s="103" t="s">
        <v>128</v>
      </c>
      <c r="C194" s="135">
        <v>0</v>
      </c>
      <c r="D194" s="104">
        <v>2500</v>
      </c>
      <c r="E194" s="104">
        <v>1674.8</v>
      </c>
      <c r="F194" s="104">
        <f t="shared" si="16"/>
        <v>825.2</v>
      </c>
      <c r="G194" s="140" t="e">
        <f t="shared" si="18"/>
        <v>#DIV/0!</v>
      </c>
      <c r="H194" s="77">
        <f t="shared" si="17"/>
        <v>66.99199999999999</v>
      </c>
    </row>
    <row r="195" spans="1:17" x14ac:dyDescent="0.2">
      <c r="A195" s="102" t="s">
        <v>129</v>
      </c>
      <c r="B195" s="103" t="s">
        <v>130</v>
      </c>
      <c r="C195" s="135">
        <v>0</v>
      </c>
      <c r="D195" s="104">
        <v>0</v>
      </c>
      <c r="E195" s="104">
        <v>0</v>
      </c>
      <c r="F195" s="104">
        <f t="shared" si="16"/>
        <v>0</v>
      </c>
      <c r="G195" s="140" t="e">
        <f t="shared" si="18"/>
        <v>#DIV/0!</v>
      </c>
      <c r="H195" s="77" t="s">
        <v>31</v>
      </c>
    </row>
    <row r="196" spans="1:17" x14ac:dyDescent="0.2">
      <c r="A196" s="102" t="s">
        <v>132</v>
      </c>
      <c r="B196" s="103" t="s">
        <v>133</v>
      </c>
      <c r="C196" s="135">
        <v>0</v>
      </c>
      <c r="D196" s="104">
        <v>0</v>
      </c>
      <c r="E196" s="104">
        <v>0</v>
      </c>
      <c r="F196" s="104">
        <f t="shared" si="16"/>
        <v>0</v>
      </c>
      <c r="G196" s="140" t="e">
        <f t="shared" si="18"/>
        <v>#DIV/0!</v>
      </c>
      <c r="H196" s="77" t="s">
        <v>31</v>
      </c>
    </row>
    <row r="197" spans="1:17" s="147" customFormat="1" x14ac:dyDescent="0.2">
      <c r="A197" s="102" t="s">
        <v>140</v>
      </c>
      <c r="B197" s="103" t="s">
        <v>141</v>
      </c>
      <c r="C197" s="135">
        <v>0</v>
      </c>
      <c r="D197" s="104">
        <v>0</v>
      </c>
      <c r="E197" s="104">
        <v>0</v>
      </c>
      <c r="F197" s="104">
        <f t="shared" si="16"/>
        <v>0</v>
      </c>
      <c r="G197" s="140" t="e">
        <f t="shared" si="18"/>
        <v>#DIV/0!</v>
      </c>
      <c r="H197" s="77" t="s">
        <v>31</v>
      </c>
      <c r="I197" s="121"/>
      <c r="J197" s="121"/>
      <c r="K197" s="121"/>
      <c r="L197" s="121"/>
      <c r="M197" s="121"/>
      <c r="N197" s="121"/>
      <c r="O197" s="121"/>
      <c r="P197" s="121"/>
      <c r="Q197" s="121"/>
    </row>
    <row r="198" spans="1:17" s="147" customFormat="1" x14ac:dyDescent="0.2">
      <c r="A198" s="102" t="s">
        <v>142</v>
      </c>
      <c r="B198" s="103" t="s">
        <v>143</v>
      </c>
      <c r="C198" s="135">
        <v>0</v>
      </c>
      <c r="D198" s="104">
        <v>0</v>
      </c>
      <c r="E198" s="104">
        <v>0</v>
      </c>
      <c r="F198" s="104">
        <f t="shared" si="16"/>
        <v>0</v>
      </c>
      <c r="G198" s="140" t="e">
        <f t="shared" si="18"/>
        <v>#DIV/0!</v>
      </c>
      <c r="H198" s="77" t="s">
        <v>31</v>
      </c>
      <c r="I198" s="121"/>
      <c r="J198" s="121"/>
      <c r="K198" s="121"/>
      <c r="L198" s="121"/>
      <c r="M198" s="121"/>
      <c r="N198" s="121"/>
      <c r="O198" s="121"/>
      <c r="P198" s="121"/>
      <c r="Q198" s="121"/>
    </row>
    <row r="199" spans="1:17" s="147" customFormat="1" ht="22.5" x14ac:dyDescent="0.2">
      <c r="A199" s="99" t="s">
        <v>201</v>
      </c>
      <c r="B199" s="100" t="s">
        <v>202</v>
      </c>
      <c r="C199" s="99"/>
      <c r="D199" s="101">
        <v>5200</v>
      </c>
      <c r="E199" s="101">
        <v>1132</v>
      </c>
      <c r="F199" s="155">
        <f t="shared" si="16"/>
        <v>4068</v>
      </c>
      <c r="G199" s="156" t="e">
        <f t="shared" si="18"/>
        <v>#DIV/0!</v>
      </c>
      <c r="H199" s="157" t="s">
        <v>31</v>
      </c>
      <c r="I199" s="121"/>
      <c r="J199" s="121"/>
      <c r="K199" s="121"/>
      <c r="L199" s="121"/>
      <c r="M199" s="121"/>
      <c r="N199" s="121"/>
      <c r="O199" s="121"/>
      <c r="P199" s="121"/>
      <c r="Q199" s="121"/>
    </row>
    <row r="200" spans="1:17" s="147" customFormat="1" x14ac:dyDescent="0.2">
      <c r="A200" s="144">
        <v>42</v>
      </c>
      <c r="B200" s="145" t="s">
        <v>158</v>
      </c>
      <c r="C200" s="144">
        <v>0</v>
      </c>
      <c r="D200" s="150">
        <v>1200</v>
      </c>
      <c r="E200" s="150">
        <v>1132</v>
      </c>
      <c r="F200" s="104">
        <f t="shared" si="16"/>
        <v>68</v>
      </c>
      <c r="G200" s="140" t="e">
        <f t="shared" si="18"/>
        <v>#DIV/0!</v>
      </c>
      <c r="H200" s="77" t="s">
        <v>31</v>
      </c>
      <c r="I200" s="121"/>
      <c r="J200" s="121"/>
      <c r="K200" s="121"/>
      <c r="L200" s="121"/>
      <c r="M200" s="121"/>
      <c r="N200" s="121"/>
      <c r="O200" s="121"/>
      <c r="P200" s="121"/>
      <c r="Q200" s="121"/>
    </row>
    <row r="201" spans="1:17" s="147" customFormat="1" x14ac:dyDescent="0.2">
      <c r="A201" s="144">
        <v>4227</v>
      </c>
      <c r="B201" s="145" t="s">
        <v>170</v>
      </c>
      <c r="C201" s="144">
        <v>0</v>
      </c>
      <c r="D201" s="150">
        <v>1200</v>
      </c>
      <c r="E201" s="150">
        <v>1132</v>
      </c>
      <c r="F201" s="104">
        <f t="shared" si="16"/>
        <v>68</v>
      </c>
      <c r="G201" s="140" t="e">
        <f t="shared" si="18"/>
        <v>#DIV/0!</v>
      </c>
      <c r="H201" s="77" t="s">
        <v>31</v>
      </c>
      <c r="I201" s="121"/>
      <c r="J201" s="121"/>
      <c r="K201" s="121"/>
      <c r="L201" s="121"/>
      <c r="M201" s="121"/>
      <c r="N201" s="121"/>
      <c r="O201" s="121"/>
      <c r="P201" s="121"/>
      <c r="Q201" s="121"/>
    </row>
    <row r="202" spans="1:17" x14ac:dyDescent="0.2">
      <c r="A202" s="93" t="s">
        <v>238</v>
      </c>
      <c r="B202" s="94" t="s">
        <v>239</v>
      </c>
      <c r="C202" s="132">
        <v>0</v>
      </c>
      <c r="D202" s="95">
        <v>0</v>
      </c>
      <c r="E202" s="95">
        <v>0</v>
      </c>
      <c r="F202" s="95">
        <f t="shared" si="16"/>
        <v>0</v>
      </c>
      <c r="G202" s="106" t="e">
        <f t="shared" si="18"/>
        <v>#DIV/0!</v>
      </c>
      <c r="H202" s="95" t="e">
        <f t="shared" si="17"/>
        <v>#DIV/0!</v>
      </c>
    </row>
    <row r="203" spans="1:17" x14ac:dyDescent="0.2">
      <c r="A203" s="96" t="s">
        <v>222</v>
      </c>
      <c r="B203" s="97" t="s">
        <v>223</v>
      </c>
      <c r="C203" s="133">
        <v>0</v>
      </c>
      <c r="D203" s="98">
        <v>0</v>
      </c>
      <c r="E203" s="98">
        <v>0</v>
      </c>
      <c r="F203" s="98">
        <v>-11227.5</v>
      </c>
      <c r="G203" s="107" t="e">
        <f t="shared" si="18"/>
        <v>#DIV/0!</v>
      </c>
      <c r="H203" s="107" t="e">
        <f t="shared" si="17"/>
        <v>#DIV/0!</v>
      </c>
    </row>
    <row r="204" spans="1:17" ht="22.5" x14ac:dyDescent="0.2">
      <c r="A204" s="99" t="s">
        <v>201</v>
      </c>
      <c r="B204" s="100" t="s">
        <v>202</v>
      </c>
      <c r="C204" s="134">
        <v>0</v>
      </c>
      <c r="D204" s="101">
        <v>0</v>
      </c>
      <c r="E204" s="101">
        <v>0</v>
      </c>
      <c r="F204" s="101">
        <v>-11227.5</v>
      </c>
      <c r="G204" s="108" t="e">
        <f t="shared" si="18"/>
        <v>#DIV/0!</v>
      </c>
      <c r="H204" s="108" t="e">
        <f t="shared" si="17"/>
        <v>#DIV/0!</v>
      </c>
    </row>
    <row r="205" spans="1:17" x14ac:dyDescent="0.2">
      <c r="A205" s="102" t="s">
        <v>157</v>
      </c>
      <c r="B205" s="103" t="s">
        <v>158</v>
      </c>
      <c r="C205" s="135">
        <v>0</v>
      </c>
      <c r="D205" s="104">
        <v>0</v>
      </c>
      <c r="E205" s="104">
        <v>0</v>
      </c>
      <c r="F205" s="104">
        <v>-11227.5</v>
      </c>
      <c r="G205" s="140" t="e">
        <f t="shared" si="18"/>
        <v>#DIV/0!</v>
      </c>
      <c r="H205" s="77" t="e">
        <f t="shared" si="17"/>
        <v>#DIV/0!</v>
      </c>
    </row>
    <row r="206" spans="1:17" x14ac:dyDescent="0.2">
      <c r="A206" s="102" t="s">
        <v>169</v>
      </c>
      <c r="B206" s="103" t="s">
        <v>170</v>
      </c>
      <c r="C206" s="135">
        <v>0</v>
      </c>
      <c r="D206" s="104">
        <v>0</v>
      </c>
      <c r="E206" s="104">
        <v>0</v>
      </c>
      <c r="F206" s="104">
        <v>-11227.5</v>
      </c>
      <c r="G206" s="140" t="e">
        <f t="shared" si="18"/>
        <v>#DIV/0!</v>
      </c>
      <c r="H206" s="77" t="e">
        <f t="shared" si="17"/>
        <v>#DIV/0!</v>
      </c>
    </row>
    <row r="207" spans="1:17" x14ac:dyDescent="0.2">
      <c r="A207" s="93" t="s">
        <v>190</v>
      </c>
      <c r="B207" s="94" t="s">
        <v>191</v>
      </c>
      <c r="C207" s="132">
        <v>5827.63</v>
      </c>
      <c r="D207" s="95">
        <v>31000</v>
      </c>
      <c r="E207" s="95">
        <v>11412.34</v>
      </c>
      <c r="F207" s="95">
        <f t="shared" ref="F207:F208" si="19">D207-E207</f>
        <v>19587.66</v>
      </c>
      <c r="G207" s="106">
        <f t="shared" si="18"/>
        <v>195.83158162065882</v>
      </c>
      <c r="H207" s="95">
        <f t="shared" si="17"/>
        <v>36.814</v>
      </c>
    </row>
    <row r="208" spans="1:17" ht="22.5" x14ac:dyDescent="0.2">
      <c r="A208" s="99" t="s">
        <v>199</v>
      </c>
      <c r="B208" s="100" t="s">
        <v>200</v>
      </c>
      <c r="C208" s="134">
        <v>5492.31</v>
      </c>
      <c r="D208" s="101">
        <v>30000</v>
      </c>
      <c r="E208" s="101">
        <v>11412.34</v>
      </c>
      <c r="F208" s="101">
        <f t="shared" si="19"/>
        <v>18587.66</v>
      </c>
      <c r="G208" s="108">
        <f t="shared" ref="G208" si="20">E208/C208*100</f>
        <v>207.78761577551154</v>
      </c>
      <c r="H208" s="108">
        <f t="shared" ref="H208" si="21">E208/D208*100</f>
        <v>38.041133333333335</v>
      </c>
    </row>
    <row r="209" spans="1:8" x14ac:dyDescent="0.2">
      <c r="A209" s="144">
        <v>32</v>
      </c>
      <c r="B209" s="145" t="s">
        <v>72</v>
      </c>
      <c r="C209" s="146">
        <v>5492.31</v>
      </c>
      <c r="D209" s="104">
        <v>27200</v>
      </c>
      <c r="E209" s="104">
        <v>8575.5400000000009</v>
      </c>
      <c r="F209" s="104">
        <v>0</v>
      </c>
      <c r="G209" s="104">
        <v>0</v>
      </c>
      <c r="H209" s="104">
        <v>0</v>
      </c>
    </row>
    <row r="210" spans="1:8" x14ac:dyDescent="0.2">
      <c r="A210" s="144">
        <v>3211</v>
      </c>
      <c r="B210" s="145" t="s">
        <v>76</v>
      </c>
      <c r="C210" s="146">
        <v>2069</v>
      </c>
      <c r="D210" s="104">
        <v>1000</v>
      </c>
      <c r="E210" s="104">
        <v>0</v>
      </c>
      <c r="F210" s="104">
        <v>0</v>
      </c>
      <c r="G210" s="104">
        <v>0</v>
      </c>
      <c r="H210" s="104">
        <v>0</v>
      </c>
    </row>
    <row r="211" spans="1:8" x14ac:dyDescent="0.2">
      <c r="A211" s="144">
        <v>3221</v>
      </c>
      <c r="B211" s="145" t="s">
        <v>86</v>
      </c>
      <c r="C211" s="146">
        <v>52.5</v>
      </c>
      <c r="D211" s="104">
        <v>4000</v>
      </c>
      <c r="E211" s="104">
        <v>0</v>
      </c>
      <c r="F211" s="104">
        <v>0</v>
      </c>
      <c r="G211" s="104">
        <v>0</v>
      </c>
      <c r="H211" s="104">
        <v>0</v>
      </c>
    </row>
    <row r="212" spans="1:8" x14ac:dyDescent="0.2">
      <c r="A212" s="144">
        <v>3222</v>
      </c>
      <c r="B212" s="145" t="s">
        <v>88</v>
      </c>
      <c r="C212" s="146">
        <v>420.81</v>
      </c>
      <c r="D212" s="104">
        <v>2000</v>
      </c>
      <c r="E212" s="104">
        <v>1457.21</v>
      </c>
      <c r="F212" s="104">
        <v>0</v>
      </c>
      <c r="G212" s="104">
        <v>0</v>
      </c>
      <c r="H212" s="104">
        <v>0</v>
      </c>
    </row>
    <row r="213" spans="1:8" x14ac:dyDescent="0.2">
      <c r="A213" s="144">
        <v>3231</v>
      </c>
      <c r="B213" s="103" t="s">
        <v>100</v>
      </c>
      <c r="C213" s="146">
        <v>0</v>
      </c>
      <c r="D213" s="104">
        <v>3500</v>
      </c>
      <c r="E213" s="104">
        <v>0</v>
      </c>
      <c r="F213" s="104">
        <v>0</v>
      </c>
      <c r="G213" s="104">
        <v>0</v>
      </c>
      <c r="H213" s="104">
        <v>0</v>
      </c>
    </row>
    <row r="214" spans="1:8" x14ac:dyDescent="0.2">
      <c r="A214" s="144">
        <v>3237</v>
      </c>
      <c r="B214" s="145" t="s">
        <v>112</v>
      </c>
      <c r="C214" s="146">
        <v>2950</v>
      </c>
      <c r="D214" s="104">
        <v>7000</v>
      </c>
      <c r="E214" s="104">
        <v>7000</v>
      </c>
      <c r="F214" s="104">
        <v>0</v>
      </c>
      <c r="G214" s="104">
        <v>0</v>
      </c>
      <c r="H214" s="104">
        <v>0</v>
      </c>
    </row>
    <row r="215" spans="1:8" x14ac:dyDescent="0.2">
      <c r="A215" s="144">
        <v>3293</v>
      </c>
      <c r="B215" s="103" t="s">
        <v>124</v>
      </c>
      <c r="C215" s="146">
        <v>0</v>
      </c>
      <c r="D215" s="104">
        <v>700</v>
      </c>
      <c r="E215" s="104">
        <v>118.33</v>
      </c>
      <c r="F215" s="104">
        <v>0</v>
      </c>
      <c r="G215" s="104">
        <v>0</v>
      </c>
      <c r="H215" s="104">
        <v>0</v>
      </c>
    </row>
    <row r="216" spans="1:8" x14ac:dyDescent="0.2">
      <c r="A216" s="144">
        <v>36</v>
      </c>
      <c r="B216" s="103" t="s">
        <v>265</v>
      </c>
      <c r="C216" s="146">
        <v>0</v>
      </c>
      <c r="D216" s="104">
        <v>2800</v>
      </c>
      <c r="E216" s="104">
        <v>2836.8</v>
      </c>
      <c r="F216" s="104">
        <v>0</v>
      </c>
      <c r="G216" s="104">
        <v>0</v>
      </c>
      <c r="H216" s="104">
        <v>0</v>
      </c>
    </row>
    <row r="217" spans="1:8" x14ac:dyDescent="0.2">
      <c r="A217" s="144">
        <v>3681</v>
      </c>
      <c r="B217" s="103" t="s">
        <v>268</v>
      </c>
      <c r="C217" s="146">
        <v>0</v>
      </c>
      <c r="D217" s="104">
        <v>2800</v>
      </c>
      <c r="E217" s="104">
        <v>2836.8</v>
      </c>
      <c r="F217" s="104">
        <v>0</v>
      </c>
      <c r="G217" s="104">
        <v>0</v>
      </c>
      <c r="H217" s="104">
        <v>0</v>
      </c>
    </row>
    <row r="218" spans="1:8" ht="22.5" x14ac:dyDescent="0.2">
      <c r="A218" s="99" t="s">
        <v>207</v>
      </c>
      <c r="B218" s="100" t="s">
        <v>208</v>
      </c>
      <c r="C218" s="134">
        <v>335.32</v>
      </c>
      <c r="D218" s="101">
        <v>1000</v>
      </c>
      <c r="E218" s="101">
        <v>0</v>
      </c>
      <c r="F218" s="101">
        <v>272.98</v>
      </c>
      <c r="G218" s="108">
        <f t="shared" si="18"/>
        <v>0</v>
      </c>
      <c r="H218" s="108">
        <f t="shared" si="17"/>
        <v>0</v>
      </c>
    </row>
    <row r="219" spans="1:8" x14ac:dyDescent="0.2">
      <c r="A219" s="102" t="s">
        <v>71</v>
      </c>
      <c r="B219" s="103" t="s">
        <v>72</v>
      </c>
      <c r="C219" s="135">
        <v>335.32</v>
      </c>
      <c r="D219" s="104">
        <v>1000</v>
      </c>
      <c r="E219" s="150">
        <v>0</v>
      </c>
      <c r="F219" s="104">
        <v>272.98</v>
      </c>
      <c r="G219" s="140">
        <f t="shared" si="18"/>
        <v>0</v>
      </c>
      <c r="H219" s="77">
        <f t="shared" si="17"/>
        <v>0</v>
      </c>
    </row>
    <row r="220" spans="1:8" x14ac:dyDescent="0.2">
      <c r="A220" s="102" t="s">
        <v>87</v>
      </c>
      <c r="B220" s="103" t="s">
        <v>88</v>
      </c>
      <c r="C220" s="135">
        <v>335.32</v>
      </c>
      <c r="D220" s="104">
        <v>1000</v>
      </c>
      <c r="E220" s="150">
        <v>0</v>
      </c>
      <c r="F220" s="104">
        <v>272.98</v>
      </c>
      <c r="G220" s="140">
        <f t="shared" si="18"/>
        <v>0</v>
      </c>
      <c r="H220" s="77">
        <f t="shared" si="17"/>
        <v>0</v>
      </c>
    </row>
    <row r="221" spans="1:8" x14ac:dyDescent="0.2">
      <c r="A221" s="90" t="s">
        <v>229</v>
      </c>
      <c r="B221" s="91" t="s">
        <v>193</v>
      </c>
      <c r="C221" s="131">
        <v>0</v>
      </c>
      <c r="D221" s="92">
        <v>0</v>
      </c>
      <c r="E221" s="92">
        <v>0</v>
      </c>
      <c r="F221" s="92">
        <f t="shared" ref="F221" si="22">D221-E221</f>
        <v>0</v>
      </c>
      <c r="G221" s="105" t="e">
        <f t="shared" si="18"/>
        <v>#DIV/0!</v>
      </c>
      <c r="H221" s="105" t="e">
        <f t="shared" si="17"/>
        <v>#DIV/0!</v>
      </c>
    </row>
    <row r="222" spans="1:8" x14ac:dyDescent="0.2">
      <c r="A222" s="93" t="s">
        <v>192</v>
      </c>
      <c r="B222" s="94" t="s">
        <v>193</v>
      </c>
      <c r="C222" s="132">
        <v>0</v>
      </c>
      <c r="D222" s="95">
        <v>0</v>
      </c>
      <c r="E222" s="95">
        <v>0</v>
      </c>
      <c r="F222" s="95">
        <v>300</v>
      </c>
      <c r="G222" s="106" t="e">
        <f t="shared" si="18"/>
        <v>#DIV/0!</v>
      </c>
      <c r="H222" s="106" t="e">
        <f t="shared" si="17"/>
        <v>#DIV/0!</v>
      </c>
    </row>
    <row r="223" spans="1:8" x14ac:dyDescent="0.2">
      <c r="A223" s="96" t="s">
        <v>222</v>
      </c>
      <c r="B223" s="97" t="s">
        <v>223</v>
      </c>
      <c r="C223" s="133">
        <v>0</v>
      </c>
      <c r="D223" s="98">
        <v>0</v>
      </c>
      <c r="E223" s="98">
        <v>0</v>
      </c>
      <c r="F223" s="98">
        <v>300</v>
      </c>
      <c r="G223" s="107" t="e">
        <f t="shared" si="18"/>
        <v>#DIV/0!</v>
      </c>
      <c r="H223" s="107" t="e">
        <f t="shared" si="17"/>
        <v>#DIV/0!</v>
      </c>
    </row>
    <row r="224" spans="1:8" ht="22.5" x14ac:dyDescent="0.2">
      <c r="A224" s="99" t="s">
        <v>203</v>
      </c>
      <c r="B224" s="100" t="s">
        <v>204</v>
      </c>
      <c r="C224" s="134">
        <v>0</v>
      </c>
      <c r="D224" s="101">
        <v>0</v>
      </c>
      <c r="E224" s="101">
        <v>0</v>
      </c>
      <c r="F224" s="101">
        <v>300</v>
      </c>
      <c r="G224" s="108" t="e">
        <f t="shared" si="18"/>
        <v>#DIV/0!</v>
      </c>
      <c r="H224" s="108" t="e">
        <f t="shared" si="17"/>
        <v>#DIV/0!</v>
      </c>
    </row>
    <row r="225" spans="1:8" x14ac:dyDescent="0.2">
      <c r="A225" s="102" t="s">
        <v>71</v>
      </c>
      <c r="B225" s="103" t="s">
        <v>72</v>
      </c>
      <c r="C225" s="135">
        <v>0</v>
      </c>
      <c r="D225" s="104">
        <v>0</v>
      </c>
      <c r="E225" s="104">
        <v>0</v>
      </c>
      <c r="F225" s="104">
        <v>300</v>
      </c>
      <c r="G225" s="140" t="e">
        <f t="shared" si="18"/>
        <v>#DIV/0!</v>
      </c>
      <c r="H225" s="77" t="e">
        <f t="shared" si="17"/>
        <v>#DIV/0!</v>
      </c>
    </row>
    <row r="226" spans="1:8" x14ac:dyDescent="0.2">
      <c r="A226" s="102" t="s">
        <v>115</v>
      </c>
      <c r="B226" s="103" t="s">
        <v>116</v>
      </c>
      <c r="C226" s="135">
        <v>0</v>
      </c>
      <c r="D226" s="104">
        <v>0</v>
      </c>
      <c r="E226" s="104">
        <v>0</v>
      </c>
      <c r="F226" s="104">
        <v>300</v>
      </c>
      <c r="G226" s="140" t="e">
        <f t="shared" si="18"/>
        <v>#DIV/0!</v>
      </c>
      <c r="H226" s="77" t="e">
        <f t="shared" si="17"/>
        <v>#DIV/0!</v>
      </c>
    </row>
    <row r="227" spans="1:8" x14ac:dyDescent="0.2">
      <c r="C227" s="136"/>
      <c r="G227" s="141"/>
    </row>
  </sheetData>
  <mergeCells count="5">
    <mergeCell ref="A2:B3"/>
    <mergeCell ref="E3:E4"/>
    <mergeCell ref="A4:B5"/>
    <mergeCell ref="A6:B6"/>
    <mergeCell ref="A9:H9"/>
  </mergeCells>
  <phoneticPr fontId="6" type="noConversion"/>
  <pageMargins left="0" right="0" top="0" bottom="0.39375000000000004" header="0" footer="0"/>
  <pageSetup paperSize="9" orientation="landscape" r:id="rId1"/>
  <headerFooter alignWithMargins="0"/>
  <ignoredErrors>
    <ignoredError sqref="G220:G227 H227 G12:H21 F218:F224 F37:F87 F192:F198 F120:F173 F202:F207 F12:F22 F24:F28 F175:F189" unlockedFormula="1"/>
    <ignoredError sqref="G218:G219 G37:H40 H218:H226 G44:H87 G192:H198 G120:H173 G202:H207 G24:H28 G175:H189" evalError="1" unlockedFormula="1"/>
    <ignoredError sqref="A192:A198 A218:A226 A37:A87 A120:A173 A202:A207 A20:A22 A24:A28 A175:A18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Opći dio - sažetak</vt:lpstr>
      <vt:lpstr>Prihodi prema ekonomskoj klas</vt:lpstr>
      <vt:lpstr>Rashodi prema ekonomskoj klasif</vt:lpstr>
      <vt:lpstr>Prihodi prema izvorima financir</vt:lpstr>
      <vt:lpstr>Rashodi prema izvorima financir</vt:lpstr>
      <vt:lpstr>Rashodi prema funcijskoj klas</vt:lpstr>
      <vt:lpstr>Posebni dio polugodišnjeg izvje</vt:lpstr>
      <vt:lpstr>Obrazloženje - Opći dio</vt:lpstr>
      <vt:lpstr>Obrazloženje - Posebni dio</vt:lpstr>
      <vt:lpstr>'Obrazloženje - Posebni dio'!Print_Titles</vt:lpstr>
      <vt:lpstr>'Posebni dio polugodišnjeg izvje'!Print_Titles</vt:lpstr>
      <vt:lpstr>'Rashodi prema funcijskoj klas'!Print_Titles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2024-04-10T10:58:11Z</dcterms:created>
  <dcterms:modified xsi:type="dcterms:W3CDTF">2025-07-31T08:40:44Z</dcterms:modified>
</cp:coreProperties>
</file>