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759B029-BCC3-4C85-B796-8996C30ACA11}" xr6:coauthVersionLast="36" xr6:coauthVersionMax="36" xr10:uidLastSave="{00000000-0000-0000-0000-000000000000}"/>
  <bookViews>
    <workbookView xWindow="0" yWindow="0" windowWidth="13770" windowHeight="798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7" l="1"/>
  <c r="C54" i="7"/>
  <c r="C36" i="7"/>
  <c r="C35" i="7" s="1"/>
  <c r="C30" i="7"/>
  <c r="C69" i="7"/>
  <c r="C68" i="7" s="1"/>
  <c r="C67" i="7" s="1"/>
  <c r="C64" i="7"/>
  <c r="C63" i="7" s="1"/>
  <c r="C61" i="7"/>
  <c r="C58" i="7"/>
  <c r="C55" i="7"/>
  <c r="C49" i="7"/>
  <c r="C48" i="7" s="1"/>
  <c r="C46" i="7"/>
  <c r="C44" i="7"/>
  <c r="C43" i="7" s="1"/>
  <c r="C40" i="7"/>
  <c r="C39" i="7" s="1"/>
  <c r="C37" i="7"/>
  <c r="C31" i="7"/>
  <c r="C26" i="7"/>
  <c r="C25" i="7" s="1"/>
  <c r="C22" i="7"/>
  <c r="C21" i="7" s="1"/>
  <c r="C17" i="7"/>
  <c r="C16" i="7" s="1"/>
  <c r="C13" i="7"/>
  <c r="C12" i="7" s="1"/>
  <c r="C10" i="7"/>
  <c r="C9" i="7" s="1"/>
  <c r="B11" i="8"/>
  <c r="D67" i="7"/>
  <c r="D68" i="7"/>
  <c r="D64" i="7"/>
  <c r="D63" i="7" s="1"/>
  <c r="D57" i="7"/>
  <c r="D54" i="7"/>
  <c r="D42" i="7" s="1"/>
  <c r="D48" i="7"/>
  <c r="D43" i="7"/>
  <c r="D39" i="7"/>
  <c r="D36" i="7"/>
  <c r="D35" i="7" s="1"/>
  <c r="D30" i="7"/>
  <c r="D25" i="7"/>
  <c r="D21" i="7"/>
  <c r="D16" i="7"/>
  <c r="D12" i="7"/>
  <c r="D9" i="7"/>
  <c r="D8" i="7" s="1"/>
  <c r="D7" i="7" l="1"/>
  <c r="D6" i="7" s="1"/>
  <c r="C8" i="7"/>
  <c r="C7" i="7"/>
  <c r="C6" i="7" s="1"/>
  <c r="C42" i="7"/>
  <c r="F8" i="10"/>
  <c r="E26" i="3"/>
  <c r="F26" i="3"/>
  <c r="G26" i="3"/>
  <c r="H26" i="3"/>
  <c r="D26" i="3"/>
  <c r="E32" i="3"/>
  <c r="F32" i="3"/>
  <c r="G32" i="3"/>
  <c r="H32" i="3"/>
  <c r="D32" i="3"/>
  <c r="C10" i="5" l="1"/>
  <c r="D10" i="5"/>
  <c r="E10" i="5"/>
  <c r="F10" i="5"/>
  <c r="F11" i="3"/>
  <c r="F10" i="3" s="1"/>
  <c r="G11" i="3"/>
  <c r="G10" i="3" s="1"/>
  <c r="H11" i="3"/>
  <c r="H10" i="3" s="1"/>
  <c r="B25" i="8" l="1"/>
  <c r="B23" i="8"/>
  <c r="B18" i="8"/>
  <c r="B16" i="8"/>
  <c r="B14" i="8"/>
  <c r="C44" i="8"/>
  <c r="C40" i="8"/>
  <c r="C38" i="8"/>
  <c r="C36" i="8"/>
  <c r="C33" i="8"/>
  <c r="D33" i="8"/>
  <c r="D36" i="8"/>
  <c r="D38" i="8"/>
  <c r="D40" i="8"/>
  <c r="D44" i="8"/>
  <c r="B44" i="8"/>
  <c r="B40" i="8"/>
  <c r="B38" i="8"/>
  <c r="B36" i="8"/>
  <c r="B33" i="8"/>
  <c r="F44" i="8"/>
  <c r="F40" i="8"/>
  <c r="F38" i="8"/>
  <c r="F36" i="8"/>
  <c r="F33" i="8"/>
  <c r="E44" i="8"/>
  <c r="E40" i="8"/>
  <c r="E38" i="8"/>
  <c r="E36" i="8"/>
  <c r="E33" i="8"/>
  <c r="F25" i="8"/>
  <c r="F23" i="8"/>
  <c r="F18" i="8"/>
  <c r="F16" i="8"/>
  <c r="F14" i="8"/>
  <c r="F11" i="8"/>
  <c r="E25" i="8"/>
  <c r="E23" i="8"/>
  <c r="E18" i="8"/>
  <c r="E16" i="8"/>
  <c r="E14" i="8"/>
  <c r="E11" i="8"/>
  <c r="D18" i="8"/>
  <c r="D23" i="8"/>
  <c r="D14" i="8"/>
  <c r="D16" i="8"/>
  <c r="D25" i="8"/>
  <c r="D11" i="8"/>
  <c r="C25" i="8"/>
  <c r="C23" i="8"/>
  <c r="C18" i="8"/>
  <c r="C16" i="8"/>
  <c r="C14" i="8"/>
  <c r="C11" i="8"/>
  <c r="F32" i="8" l="1"/>
  <c r="E10" i="8"/>
  <c r="E32" i="8"/>
  <c r="B32" i="8"/>
  <c r="B10" i="8"/>
  <c r="F10" i="8"/>
  <c r="C10" i="8"/>
  <c r="D32" i="8"/>
  <c r="C32" i="8"/>
  <c r="D10" i="8"/>
  <c r="D11" i="3"/>
  <c r="D10" i="3" s="1"/>
  <c r="D25" i="3"/>
  <c r="F25" i="3"/>
  <c r="G25" i="3"/>
  <c r="H25" i="3"/>
  <c r="E25" i="3"/>
  <c r="E11" i="3"/>
  <c r="E10" i="3" s="1"/>
  <c r="B10" i="5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I14" i="10" l="1"/>
  <c r="I22" i="10" s="1"/>
  <c r="I28" i="10" s="1"/>
  <c r="I29" i="10" s="1"/>
  <c r="J14" i="10"/>
  <c r="J22" i="10" s="1"/>
  <c r="J28" i="10" s="1"/>
  <c r="J29" i="10" s="1"/>
  <c r="F14" i="10"/>
  <c r="F22" i="10" s="1"/>
  <c r="F28" i="10" s="1"/>
  <c r="F29" i="10" s="1"/>
  <c r="G14" i="10"/>
  <c r="G22" i="10" s="1"/>
  <c r="G28" i="10" s="1"/>
  <c r="G29" i="10" s="1"/>
  <c r="H14" i="10"/>
  <c r="H22" i="10" s="1"/>
  <c r="H28" i="10" s="1"/>
  <c r="H29" i="10" s="1"/>
</calcChain>
</file>

<file path=xl/sharedStrings.xml><?xml version="1.0" encoding="utf-8"?>
<sst xmlns="http://schemas.openxmlformats.org/spreadsheetml/2006/main" count="315" uniqueCount="134">
  <si>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</si>
  <si>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</si>
  <si>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</si>
  <si>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</si>
  <si>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</si>
  <si>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</si>
  <si>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</si>
  <si>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</si>
  <si>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</si>
  <si>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</si>
  <si>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</si>
  <si>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</si>
  <si>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</si>
  <si>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</si>
  <si>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</si>
  <si>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</si>
  <si>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</si>
  <si>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</si>
  <si>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</si>
  <si>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</si>
  <si>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</si>
  <si>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</si>
  <si>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</si>
  <si>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</si>
  <si>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</si>
  <si>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</si>
  <si>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</si>
  <si>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</si>
  <si>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</si>
  <si>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</si>
  <si>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</si>
  <si>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</si>
  <si>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</si>
  <si>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</si>
  <si>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</si>
  <si>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</si>
  <si>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</si>
  <si>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</si>
  <si>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</si>
  <si>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</si>
  <si>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</si>
  <si>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</si>
  <si>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</si>
  <si>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</si>
  <si>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</si>
  <si>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</si>
  <si>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</si>
  <si>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</si>
  <si>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</si>
  <si>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</si>
  <si>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</si>
  <si>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</si>
  <si>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</si>
  <si>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</si>
  <si>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</si>
  <si>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</si>
  <si>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</si>
  <si>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</si>
  <si>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</si>
  <si>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</si>
  <si>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</si>
  <si>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</si>
  <si>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</si>
  <si>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</si>
  <si>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</si>
  <si>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</si>
  <si>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</si>
  <si>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usluga, prihodi od donacija i povrati po protestira</t>
  </si>
  <si>
    <t>Prihodi od imovine</t>
  </si>
  <si>
    <t>Rashodi za dodatna ulaganja na nefinancijskoj imovini</t>
  </si>
  <si>
    <t>Financijski rashodi</t>
  </si>
  <si>
    <t>Ostali rashodi</t>
  </si>
  <si>
    <t>3 VLASTITI PRIHODI</t>
  </si>
  <si>
    <t>5 POMOĆI</t>
  </si>
  <si>
    <t>52 Pomoći iz drugih proračuna</t>
  </si>
  <si>
    <t>1 OPĆI PRIHODI I PRIMICI</t>
  </si>
  <si>
    <t>11 Opći prihodi i primici</t>
  </si>
  <si>
    <t>12 Opći prihodi i pirmici - decentralizirana sredstva</t>
  </si>
  <si>
    <t>31 Vlastiti prihodi</t>
  </si>
  <si>
    <t>4 PRIHODI ZA POSEBNE NAMJENE</t>
  </si>
  <si>
    <t>43 Ostali prihodi za posebne namjene</t>
  </si>
  <si>
    <t>56 Pomoći temeljem prijenosa EU sredstava</t>
  </si>
  <si>
    <t>6 DONACIJE</t>
  </si>
  <si>
    <t>61 Donacije</t>
  </si>
  <si>
    <t>7 PRIHODI OD PRODAJE ILI ZAMJ. NEF. IMOVINE</t>
  </si>
  <si>
    <t>7 Prihodi od prodaje ili zamj. Nef. Imovine</t>
  </si>
  <si>
    <t>Obrazovanje</t>
  </si>
  <si>
    <t>Srednjoškolsko  obrazovanje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</si>
  <si>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</si>
  <si>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</si>
  <si>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</si>
  <si>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</si>
  <si>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</si>
  <si>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</si>
  <si>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 xml:space="preserve"> 3</t>
  </si>
  <si>
    <t xml:space="preserve"> 32</t>
  </si>
  <si>
    <t>Izvor 1.2.</t>
  </si>
  <si>
    <t>OPĆI PRIHODI I PRIMICI-DECENTRALIZIRANA SREDSTVA</t>
  </si>
  <si>
    <t xml:space="preserve"> 34</t>
  </si>
  <si>
    <t>Izvor 3.1.</t>
  </si>
  <si>
    <t>VLASTITI PRIHODI</t>
  </si>
  <si>
    <t xml:space="preserve"> 38</t>
  </si>
  <si>
    <t>Izvor 4.3.</t>
  </si>
  <si>
    <t>OSTALI PRIHODI ZA POSEBNE NAMJENE</t>
  </si>
  <si>
    <t xml:space="preserve"> 31</t>
  </si>
  <si>
    <t xml:space="preserve"> 4</t>
  </si>
  <si>
    <t xml:space="preserve"> 42</t>
  </si>
  <si>
    <t>Izvor 5.2.</t>
  </si>
  <si>
    <t>POMOĆI IZ DRUGIH PRORAČUNA</t>
  </si>
  <si>
    <t>Aktivnost A024109A410902</t>
  </si>
  <si>
    <t>IZVANNASTAVNE I OSTALE AKTIVNOSTI</t>
  </si>
  <si>
    <t>Aktivnost A024109K410901</t>
  </si>
  <si>
    <t>ODRŽAVANJE I OPREMANJE USTANOVA SREDNJEG ŠKOLSTVA I UČENIČKIH DOMOVA</t>
  </si>
  <si>
    <t>Aktivnost A024109T410901</t>
  </si>
  <si>
    <t>ŠKOLSKA SHEMA VOĆE, POVRĆE, MLIJEČNI PROIZVODI</t>
  </si>
  <si>
    <t>Izvor 5.6.</t>
  </si>
  <si>
    <t>POMOĆI TEMELJEM PRIJENOSA EU SREDSTAVA</t>
  </si>
  <si>
    <t>Aktivnost A024109T410905</t>
  </si>
  <si>
    <t>BESPLATNE MENSTRUALNE POTREPŠTINE</t>
  </si>
  <si>
    <t>SVEUKUPNO RASHODI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</si>
  <si>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</si>
  <si>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</si>
  <si>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</si>
  <si>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</si>
  <si>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</si>
  <si>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Rezultat poslovanja</t>
  </si>
  <si>
    <t>Vlastiti izvori</t>
  </si>
  <si>
    <t>Izvršenje 2023.*</t>
  </si>
  <si>
    <t>Proračun za 2025.</t>
  </si>
  <si>
    <t>Projekcija proračuna
za 2027.</t>
  </si>
  <si>
    <t>Ostali prihodi</t>
  </si>
  <si>
    <t>Pomoći dane u inozemstvo i unutar općeg proračuna</t>
  </si>
  <si>
    <t>51 Pomoći od inozemnih vlada i tijela EU</t>
  </si>
  <si>
    <t>54 Pomoći od međunarodnih organizacija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</si>
</sst>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 wrapText="1"/>
    </xf>
    <xf numFmtId="4" fontId="0" fillId="5" borderId="0" xfId="0" applyNumberForma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0" fillId="6" borderId="0" xfId="0" applyNumberForma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22" fillId="0" borderId="3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0" fontId="22" fillId="4" borderId="3" xfId="0" applyNumberFormat="1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 applyProtection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center" vertical="center" wrapText="1"/>
    </xf>
    <xf numFmtId="0" fontId="22" fillId="4" borderId="4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/>
    <xf numFmtId="4" fontId="6" fillId="2" borderId="4" xfId="0" applyNumberFormat="1" applyFont="1" applyFill="1" applyBorder="1" applyAlignment="1">
      <alignment horizontal="center"/>
    </xf>
    <xf numFmtId="4" fontId="23" fillId="0" borderId="3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7" fillId="2" borderId="3" xfId="0" quotePrefix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80" zoomScaleNormal="80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2" t="s">
        <v>120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12" t="s">
        <v>19</v>
      </c>
      <c r="B3" s="112"/>
      <c r="C3" s="112"/>
      <c r="D3" s="112"/>
      <c r="E3" s="112"/>
      <c r="F3" s="112"/>
      <c r="G3" s="112"/>
      <c r="H3" s="112"/>
      <c r="I3" s="113"/>
      <c r="J3" s="113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12" t="s">
        <v>25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34</v>
      </c>
    </row>
    <row r="7" spans="1:10" ht="25.5" x14ac:dyDescent="0.25">
      <c r="A7" s="26"/>
      <c r="B7" s="27"/>
      <c r="C7" s="27"/>
      <c r="D7" s="28"/>
      <c r="E7" s="29"/>
      <c r="F7" s="3" t="s">
        <v>127</v>
      </c>
      <c r="G7" s="3" t="s">
        <v>122</v>
      </c>
      <c r="H7" s="3" t="s">
        <v>128</v>
      </c>
      <c r="I7" s="3" t="s">
        <v>41</v>
      </c>
      <c r="J7" s="3" t="s">
        <v>129</v>
      </c>
    </row>
    <row r="8" spans="1:10" x14ac:dyDescent="0.25">
      <c r="A8" s="115" t="s">
        <v>0</v>
      </c>
      <c r="B8" s="116"/>
      <c r="C8" s="116"/>
      <c r="D8" s="116"/>
      <c r="E8" s="117"/>
      <c r="F8" s="91">
        <f>F9+F10</f>
        <v>877007.58</v>
      </c>
      <c r="G8" s="91">
        <f t="shared" ref="G8:J8" si="0">G9+G10</f>
        <v>912220</v>
      </c>
      <c r="H8" s="30">
        <f t="shared" si="0"/>
        <v>994150</v>
      </c>
      <c r="I8" s="30">
        <f t="shared" si="0"/>
        <v>993650</v>
      </c>
      <c r="J8" s="30">
        <f t="shared" si="0"/>
        <v>993650</v>
      </c>
    </row>
    <row r="9" spans="1:10" x14ac:dyDescent="0.25">
      <c r="A9" s="118" t="s">
        <v>35</v>
      </c>
      <c r="B9" s="119"/>
      <c r="C9" s="119"/>
      <c r="D9" s="119"/>
      <c r="E9" s="111"/>
      <c r="F9" s="90">
        <v>666816.57999999996</v>
      </c>
      <c r="G9" s="90">
        <v>912220</v>
      </c>
      <c r="H9" s="31">
        <v>994150</v>
      </c>
      <c r="I9" s="104">
        <v>993650</v>
      </c>
      <c r="J9" s="105">
        <v>993650</v>
      </c>
    </row>
    <row r="10" spans="1:10" x14ac:dyDescent="0.25">
      <c r="A10" s="120" t="s">
        <v>36</v>
      </c>
      <c r="B10" s="111"/>
      <c r="C10" s="111"/>
      <c r="D10" s="111"/>
      <c r="E10" s="111"/>
      <c r="F10" s="90">
        <v>210191</v>
      </c>
      <c r="G10" s="90"/>
      <c r="H10" s="31"/>
      <c r="I10" s="104"/>
      <c r="J10" s="105"/>
    </row>
    <row r="11" spans="1:10" x14ac:dyDescent="0.25">
      <c r="A11" s="34" t="s">
        <v>1</v>
      </c>
      <c r="B11" s="42"/>
      <c r="C11" s="42"/>
      <c r="D11" s="42"/>
      <c r="E11" s="42"/>
      <c r="F11" s="91">
        <f>F12+F13</f>
        <v>857047.74</v>
      </c>
      <c r="G11" s="91">
        <f t="shared" ref="G11:J11" si="1">G12+G13</f>
        <v>912220</v>
      </c>
      <c r="H11" s="30">
        <f t="shared" si="1"/>
        <v>994150</v>
      </c>
      <c r="I11" s="30">
        <f t="shared" si="1"/>
        <v>993650</v>
      </c>
      <c r="J11" s="30">
        <f t="shared" si="1"/>
        <v>993650</v>
      </c>
    </row>
    <row r="12" spans="1:10" x14ac:dyDescent="0.25">
      <c r="A12" s="121" t="s">
        <v>37</v>
      </c>
      <c r="B12" s="119"/>
      <c r="C12" s="119"/>
      <c r="D12" s="119"/>
      <c r="E12" s="119"/>
      <c r="F12" s="90">
        <v>814605.74</v>
      </c>
      <c r="G12" s="90">
        <v>878910</v>
      </c>
      <c r="H12" s="31">
        <v>981450</v>
      </c>
      <c r="I12" s="104">
        <v>980950</v>
      </c>
      <c r="J12" s="106">
        <v>980950</v>
      </c>
    </row>
    <row r="13" spans="1:10" x14ac:dyDescent="0.25">
      <c r="A13" s="110" t="s">
        <v>38</v>
      </c>
      <c r="B13" s="111"/>
      <c r="C13" s="111"/>
      <c r="D13" s="111"/>
      <c r="E13" s="111"/>
      <c r="F13" s="92">
        <v>42442</v>
      </c>
      <c r="G13" s="92">
        <v>33310</v>
      </c>
      <c r="H13" s="44">
        <v>12700</v>
      </c>
      <c r="I13" s="44">
        <v>12700</v>
      </c>
      <c r="J13" s="44">
        <v>12700</v>
      </c>
    </row>
    <row r="14" spans="1:10" x14ac:dyDescent="0.25">
      <c r="A14" s="122" t="s">
        <v>58</v>
      </c>
      <c r="B14" s="116"/>
      <c r="C14" s="116"/>
      <c r="D14" s="116"/>
      <c r="E14" s="116"/>
      <c r="F14" s="91">
        <f>F8-F11</f>
        <v>19959.839999999967</v>
      </c>
      <c r="G14" s="91">
        <f t="shared" ref="G14:J14" si="2">G8-G11</f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12" t="s">
        <v>26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127</v>
      </c>
      <c r="G18" s="3" t="s">
        <v>122</v>
      </c>
      <c r="H18" s="3" t="s">
        <v>128</v>
      </c>
      <c r="I18" s="3" t="s">
        <v>41</v>
      </c>
      <c r="J18" s="3" t="s">
        <v>129</v>
      </c>
    </row>
    <row r="19" spans="1:10" x14ac:dyDescent="0.25">
      <c r="A19" s="110" t="s">
        <v>39</v>
      </c>
      <c r="B19" s="111"/>
      <c r="C19" s="111"/>
      <c r="D19" s="111"/>
      <c r="E19" s="111"/>
      <c r="F19" s="44"/>
      <c r="G19" s="44"/>
      <c r="H19" s="44"/>
      <c r="I19" s="44"/>
      <c r="J19" s="43"/>
    </row>
    <row r="20" spans="1:10" x14ac:dyDescent="0.25">
      <c r="A20" s="110" t="s">
        <v>40</v>
      </c>
      <c r="B20" s="111"/>
      <c r="C20" s="111"/>
      <c r="D20" s="111"/>
      <c r="E20" s="111"/>
      <c r="F20" s="44"/>
      <c r="G20" s="44"/>
      <c r="H20" s="44"/>
      <c r="I20" s="44"/>
      <c r="J20" s="43"/>
    </row>
    <row r="21" spans="1:10" x14ac:dyDescent="0.25">
      <c r="A21" s="122" t="s">
        <v>2</v>
      </c>
      <c r="B21" s="116"/>
      <c r="C21" s="116"/>
      <c r="D21" s="116"/>
      <c r="E21" s="116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22" t="s">
        <v>59</v>
      </c>
      <c r="B22" s="116"/>
      <c r="C22" s="116"/>
      <c r="D22" s="116"/>
      <c r="E22" s="116"/>
      <c r="F22" s="30">
        <f>F14+F21</f>
        <v>19959.839999999967</v>
      </c>
      <c r="G22" s="30">
        <f t="shared" ref="G22:J22" si="4">G14+G21</f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12" t="s">
        <v>60</v>
      </c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127</v>
      </c>
      <c r="G26" s="3" t="s">
        <v>122</v>
      </c>
      <c r="H26" s="3" t="s">
        <v>128</v>
      </c>
      <c r="I26" s="3" t="s">
        <v>41</v>
      </c>
      <c r="J26" s="3" t="s">
        <v>129</v>
      </c>
    </row>
    <row r="27" spans="1:10" ht="15" customHeight="1" x14ac:dyDescent="0.25">
      <c r="A27" s="125" t="s">
        <v>61</v>
      </c>
      <c r="B27" s="126"/>
      <c r="C27" s="126"/>
      <c r="D27" s="126"/>
      <c r="E27" s="127"/>
      <c r="F27" s="45"/>
      <c r="G27" s="45">
        <v>0</v>
      </c>
      <c r="H27" s="45">
        <v>1000</v>
      </c>
      <c r="I27" s="45">
        <v>1000</v>
      </c>
      <c r="J27" s="45">
        <v>1000</v>
      </c>
    </row>
    <row r="28" spans="1:10" ht="15" customHeight="1" x14ac:dyDescent="0.25">
      <c r="A28" s="122" t="s">
        <v>62</v>
      </c>
      <c r="B28" s="116"/>
      <c r="C28" s="116"/>
      <c r="D28" s="116"/>
      <c r="E28" s="116"/>
      <c r="F28" s="47">
        <f>F22+F27</f>
        <v>19959.839999999967</v>
      </c>
      <c r="G28" s="47">
        <f t="shared" ref="G28:J28" si="5">G22+G27</f>
        <v>0</v>
      </c>
      <c r="H28" s="47">
        <f t="shared" si="5"/>
        <v>1000</v>
      </c>
      <c r="I28" s="47">
        <f t="shared" si="5"/>
        <v>1000</v>
      </c>
      <c r="J28" s="48">
        <f t="shared" si="5"/>
        <v>1000</v>
      </c>
    </row>
    <row r="29" spans="1:10" ht="45" customHeight="1" x14ac:dyDescent="0.25">
      <c r="A29" s="115" t="s">
        <v>63</v>
      </c>
      <c r="B29" s="128"/>
      <c r="C29" s="128"/>
      <c r="D29" s="128"/>
      <c r="E29" s="129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30" t="s">
        <v>57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3" t="s">
        <v>127</v>
      </c>
      <c r="G33" s="3" t="s">
        <v>122</v>
      </c>
      <c r="H33" s="3" t="s">
        <v>128</v>
      </c>
      <c r="I33" s="3" t="s">
        <v>41</v>
      </c>
      <c r="J33" s="3" t="s">
        <v>129</v>
      </c>
    </row>
    <row r="34" spans="1:10" x14ac:dyDescent="0.25">
      <c r="A34" s="125" t="s">
        <v>61</v>
      </c>
      <c r="B34" s="126"/>
      <c r="C34" s="126"/>
      <c r="D34" s="126"/>
      <c r="E34" s="127"/>
      <c r="F34" s="45">
        <v>0</v>
      </c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customHeight="1" x14ac:dyDescent="0.25">
      <c r="A35" s="125" t="s">
        <v>64</v>
      </c>
      <c r="B35" s="126"/>
      <c r="C35" s="126"/>
      <c r="D35" s="126"/>
      <c r="E35" s="127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125" t="s">
        <v>65</v>
      </c>
      <c r="B36" s="131"/>
      <c r="C36" s="131"/>
      <c r="D36" s="131"/>
      <c r="E36" s="132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122" t="s">
        <v>62</v>
      </c>
      <c r="B37" s="116"/>
      <c r="C37" s="116"/>
      <c r="D37" s="116"/>
      <c r="E37" s="116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123"/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2" t="s">
        <v>120</v>
      </c>
      <c r="B1" s="112"/>
      <c r="C1" s="112"/>
      <c r="D1" s="112"/>
      <c r="E1" s="112"/>
      <c r="F1" s="112"/>
      <c r="G1" s="112"/>
      <c r="H1" s="11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2" t="s">
        <v>19</v>
      </c>
      <c r="B3" s="112"/>
      <c r="C3" s="112"/>
      <c r="D3" s="112"/>
      <c r="E3" s="112"/>
      <c r="F3" s="112"/>
      <c r="G3" s="112"/>
      <c r="H3" s="11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2" t="s">
        <v>4</v>
      </c>
      <c r="B5" s="112"/>
      <c r="C5" s="112"/>
      <c r="D5" s="112"/>
      <c r="E5" s="112"/>
      <c r="F5" s="112"/>
      <c r="G5" s="112"/>
      <c r="H5" s="11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12" t="s">
        <v>42</v>
      </c>
      <c r="B7" s="112"/>
      <c r="C7" s="112"/>
      <c r="D7" s="112"/>
      <c r="E7" s="112"/>
      <c r="F7" s="112"/>
      <c r="G7" s="112"/>
      <c r="H7" s="11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00" t="s">
        <v>121</v>
      </c>
      <c r="E9" s="93" t="s">
        <v>122</v>
      </c>
      <c r="F9" s="19" t="s">
        <v>123</v>
      </c>
      <c r="G9" s="19" t="s">
        <v>33</v>
      </c>
      <c r="H9" s="19" t="s">
        <v>124</v>
      </c>
    </row>
    <row r="10" spans="1:8" x14ac:dyDescent="0.25">
      <c r="A10" s="36"/>
      <c r="B10" s="37"/>
      <c r="C10" s="35" t="s">
        <v>0</v>
      </c>
      <c r="D10" s="61">
        <f>D11+D18+D20</f>
        <v>877008</v>
      </c>
      <c r="E10" s="61">
        <f>E11+E18+E20</f>
        <v>912220</v>
      </c>
      <c r="F10" s="61">
        <f t="shared" ref="F10:H10" si="0">F11+F18+F20</f>
        <v>994150</v>
      </c>
      <c r="G10" s="61">
        <f t="shared" si="0"/>
        <v>993650</v>
      </c>
      <c r="H10" s="61">
        <f t="shared" si="0"/>
        <v>993650</v>
      </c>
    </row>
    <row r="11" spans="1:8" s="60" customFormat="1" ht="15.75" customHeight="1" x14ac:dyDescent="0.25">
      <c r="A11" s="11">
        <v>6</v>
      </c>
      <c r="B11" s="11"/>
      <c r="C11" s="11" t="s">
        <v>7</v>
      </c>
      <c r="D11" s="62">
        <f t="shared" ref="D11:E11" si="1">SUM(D12:D19)</f>
        <v>877008</v>
      </c>
      <c r="E11" s="62">
        <f t="shared" si="1"/>
        <v>912220</v>
      </c>
      <c r="F11" s="62">
        <f t="shared" ref="F11:H11" si="2">SUM(F12:F19)</f>
        <v>994150</v>
      </c>
      <c r="G11" s="62">
        <f t="shared" si="2"/>
        <v>993650</v>
      </c>
      <c r="H11" s="62">
        <f t="shared" si="2"/>
        <v>993650</v>
      </c>
    </row>
    <row r="12" spans="1:8" ht="38.25" x14ac:dyDescent="0.25">
      <c r="A12" s="11"/>
      <c r="B12" s="16">
        <v>63</v>
      </c>
      <c r="C12" s="16" t="s">
        <v>28</v>
      </c>
      <c r="D12" s="95">
        <v>549967</v>
      </c>
      <c r="E12" s="64">
        <v>620900</v>
      </c>
      <c r="F12" s="64">
        <v>719600</v>
      </c>
      <c r="G12" s="64">
        <v>719600</v>
      </c>
      <c r="H12" s="64">
        <v>719600</v>
      </c>
    </row>
    <row r="13" spans="1:8" x14ac:dyDescent="0.25">
      <c r="A13" s="11"/>
      <c r="B13" s="16">
        <v>64</v>
      </c>
      <c r="C13" s="16" t="s">
        <v>68</v>
      </c>
      <c r="D13" s="95">
        <v>6800</v>
      </c>
      <c r="E13" s="64">
        <v>5010</v>
      </c>
      <c r="F13" s="64">
        <v>0</v>
      </c>
      <c r="G13" s="64"/>
      <c r="H13" s="64"/>
    </row>
    <row r="14" spans="1:8" ht="51" x14ac:dyDescent="0.25">
      <c r="A14" s="11"/>
      <c r="B14" s="16">
        <v>65</v>
      </c>
      <c r="C14" s="16" t="s">
        <v>66</v>
      </c>
      <c r="D14" s="95">
        <v>108886</v>
      </c>
      <c r="E14" s="64">
        <v>115600</v>
      </c>
      <c r="F14" s="64">
        <v>103100</v>
      </c>
      <c r="G14" s="64">
        <v>103100</v>
      </c>
      <c r="H14" s="64">
        <v>103100</v>
      </c>
    </row>
    <row r="15" spans="1:8" ht="51" x14ac:dyDescent="0.25">
      <c r="A15" s="11"/>
      <c r="B15" s="16">
        <v>66</v>
      </c>
      <c r="C15" s="16" t="s">
        <v>67</v>
      </c>
      <c r="D15" s="95">
        <v>0</v>
      </c>
      <c r="E15" s="64">
        <v>0</v>
      </c>
      <c r="F15" s="64"/>
      <c r="G15" s="64"/>
      <c r="H15" s="64"/>
    </row>
    <row r="16" spans="1:8" ht="38.25" x14ac:dyDescent="0.25">
      <c r="A16" s="12"/>
      <c r="B16" s="12">
        <v>67</v>
      </c>
      <c r="C16" s="16" t="s">
        <v>29</v>
      </c>
      <c r="D16" s="95">
        <v>210192</v>
      </c>
      <c r="E16" s="64">
        <v>168710</v>
      </c>
      <c r="F16" s="64">
        <v>169950</v>
      </c>
      <c r="G16" s="64">
        <v>169450</v>
      </c>
      <c r="H16" s="64">
        <v>169450</v>
      </c>
    </row>
    <row r="17" spans="1:8" x14ac:dyDescent="0.25">
      <c r="A17" s="12"/>
      <c r="B17" s="12">
        <v>68</v>
      </c>
      <c r="C17" s="16" t="s">
        <v>130</v>
      </c>
      <c r="D17" s="95">
        <v>1163</v>
      </c>
      <c r="E17" s="63">
        <v>2000</v>
      </c>
      <c r="F17" s="63">
        <v>1500</v>
      </c>
      <c r="G17" s="63">
        <v>1500</v>
      </c>
      <c r="H17" s="63">
        <v>1500</v>
      </c>
    </row>
    <row r="18" spans="1:8" ht="25.5" x14ac:dyDescent="0.25">
      <c r="A18" s="14">
        <v>7</v>
      </c>
      <c r="B18" s="15"/>
      <c r="C18" s="24" t="s">
        <v>8</v>
      </c>
      <c r="D18" s="95"/>
      <c r="E18" s="63">
        <v>0</v>
      </c>
      <c r="F18" s="63"/>
      <c r="G18" s="63"/>
      <c r="H18" s="63"/>
    </row>
    <row r="19" spans="1:8" ht="38.25" x14ac:dyDescent="0.25">
      <c r="A19" s="16"/>
      <c r="B19" s="16">
        <v>72</v>
      </c>
      <c r="C19" s="25" t="s">
        <v>27</v>
      </c>
      <c r="D19" s="95"/>
      <c r="E19" s="64">
        <v>0</v>
      </c>
      <c r="F19" s="64"/>
      <c r="G19" s="64"/>
      <c r="H19" s="65"/>
    </row>
    <row r="20" spans="1:8" x14ac:dyDescent="0.25">
      <c r="A20" s="14">
        <v>9</v>
      </c>
      <c r="B20" s="15"/>
      <c r="C20" s="24" t="s">
        <v>126</v>
      </c>
      <c r="D20" s="95"/>
      <c r="E20" s="63">
        <v>0</v>
      </c>
      <c r="F20" s="63"/>
      <c r="G20" s="63"/>
      <c r="H20" s="63"/>
    </row>
    <row r="21" spans="1:8" x14ac:dyDescent="0.25">
      <c r="A21" s="16"/>
      <c r="B21" s="16">
        <v>92</v>
      </c>
      <c r="C21" s="25" t="s">
        <v>125</v>
      </c>
      <c r="D21" s="95"/>
      <c r="E21" s="64">
        <v>0</v>
      </c>
      <c r="F21" s="63"/>
      <c r="G21" s="64"/>
      <c r="H21" s="107"/>
    </row>
    <row r="22" spans="1:8" ht="15.75" x14ac:dyDescent="0.25">
      <c r="A22" s="112" t="s">
        <v>43</v>
      </c>
      <c r="B22" s="133"/>
      <c r="C22" s="133"/>
      <c r="D22" s="133"/>
      <c r="E22" s="133"/>
      <c r="F22" s="133"/>
      <c r="G22" s="133"/>
      <c r="H22" s="133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19" t="s">
        <v>5</v>
      </c>
      <c r="B24" s="18" t="s">
        <v>6</v>
      </c>
      <c r="C24" s="18" t="s">
        <v>9</v>
      </c>
      <c r="D24" s="100" t="s">
        <v>121</v>
      </c>
      <c r="E24" s="93" t="s">
        <v>122</v>
      </c>
      <c r="F24" s="19" t="s">
        <v>123</v>
      </c>
      <c r="G24" s="19" t="s">
        <v>33</v>
      </c>
      <c r="H24" s="19" t="s">
        <v>124</v>
      </c>
    </row>
    <row r="25" spans="1:8" x14ac:dyDescent="0.25">
      <c r="A25" s="36"/>
      <c r="B25" s="37"/>
      <c r="C25" s="35" t="s">
        <v>1</v>
      </c>
      <c r="D25" s="61">
        <f t="shared" ref="D25:H25" si="3">D26+D32</f>
        <v>857048</v>
      </c>
      <c r="E25" s="61">
        <f t="shared" si="3"/>
        <v>912220</v>
      </c>
      <c r="F25" s="61">
        <f t="shared" si="3"/>
        <v>994150</v>
      </c>
      <c r="G25" s="61">
        <f t="shared" si="3"/>
        <v>993650</v>
      </c>
      <c r="H25" s="61">
        <f t="shared" si="3"/>
        <v>993650</v>
      </c>
    </row>
    <row r="26" spans="1:8" ht="15.75" customHeight="1" x14ac:dyDescent="0.25">
      <c r="A26" s="11">
        <v>3</v>
      </c>
      <c r="B26" s="11"/>
      <c r="C26" s="11" t="s">
        <v>10</v>
      </c>
      <c r="D26" s="63">
        <f>SUM(D27:D31)</f>
        <v>814606</v>
      </c>
      <c r="E26" s="63">
        <f t="shared" ref="E26:H26" si="4">SUM(E27:E31)</f>
        <v>878910</v>
      </c>
      <c r="F26" s="63">
        <f t="shared" si="4"/>
        <v>981450</v>
      </c>
      <c r="G26" s="63">
        <f t="shared" si="4"/>
        <v>980950</v>
      </c>
      <c r="H26" s="63">
        <f t="shared" si="4"/>
        <v>980950</v>
      </c>
    </row>
    <row r="27" spans="1:8" ht="15.75" customHeight="1" x14ac:dyDescent="0.25">
      <c r="A27" s="11"/>
      <c r="B27" s="16">
        <v>31</v>
      </c>
      <c r="C27" s="16" t="s">
        <v>11</v>
      </c>
      <c r="D27" s="63">
        <v>504499</v>
      </c>
      <c r="E27" s="64">
        <v>611000</v>
      </c>
      <c r="F27" s="64">
        <v>695100</v>
      </c>
      <c r="G27" s="64">
        <v>695100</v>
      </c>
      <c r="H27" s="64">
        <v>695100</v>
      </c>
    </row>
    <row r="28" spans="1:8" x14ac:dyDescent="0.25">
      <c r="A28" s="12"/>
      <c r="B28" s="12">
        <v>32</v>
      </c>
      <c r="C28" s="12" t="s">
        <v>22</v>
      </c>
      <c r="D28" s="63">
        <v>294435</v>
      </c>
      <c r="E28" s="64">
        <v>266750</v>
      </c>
      <c r="F28" s="64">
        <v>285150</v>
      </c>
      <c r="G28" s="64">
        <v>284650</v>
      </c>
      <c r="H28" s="64">
        <v>284650</v>
      </c>
    </row>
    <row r="29" spans="1:8" x14ac:dyDescent="0.25">
      <c r="A29" s="12"/>
      <c r="B29" s="12">
        <v>34</v>
      </c>
      <c r="C29" s="12" t="s">
        <v>70</v>
      </c>
      <c r="D29" s="63">
        <v>1045</v>
      </c>
      <c r="E29" s="64">
        <v>1160</v>
      </c>
      <c r="F29" s="64">
        <v>1200</v>
      </c>
      <c r="G29" s="64">
        <v>1200</v>
      </c>
      <c r="H29" s="64">
        <v>1200</v>
      </c>
    </row>
    <row r="30" spans="1:8" ht="25.5" x14ac:dyDescent="0.25">
      <c r="A30" s="12"/>
      <c r="B30" s="12">
        <v>36</v>
      </c>
      <c r="C30" s="108" t="s">
        <v>131</v>
      </c>
      <c r="D30" s="63">
        <v>14627</v>
      </c>
      <c r="E30" s="64">
        <v>0</v>
      </c>
      <c r="F30" s="64">
        <v>0</v>
      </c>
      <c r="G30" s="64">
        <v>0</v>
      </c>
      <c r="H30" s="64">
        <v>0</v>
      </c>
    </row>
    <row r="31" spans="1:8" x14ac:dyDescent="0.25">
      <c r="A31" s="12"/>
      <c r="B31" s="12">
        <v>38</v>
      </c>
      <c r="C31" s="12" t="s">
        <v>71</v>
      </c>
      <c r="D31" s="63">
        <v>0</v>
      </c>
      <c r="E31" s="64">
        <v>0</v>
      </c>
      <c r="F31" s="64">
        <v>0</v>
      </c>
      <c r="G31" s="64">
        <v>0</v>
      </c>
      <c r="H31" s="64">
        <v>0</v>
      </c>
    </row>
    <row r="32" spans="1:8" ht="25.5" x14ac:dyDescent="0.25">
      <c r="A32" s="14">
        <v>4</v>
      </c>
      <c r="B32" s="15"/>
      <c r="C32" s="24" t="s">
        <v>12</v>
      </c>
      <c r="D32" s="63">
        <f>SUM(D33:D35)</f>
        <v>42442</v>
      </c>
      <c r="E32" s="63">
        <f t="shared" ref="E32:H32" si="5">SUM(E33:E35)</f>
        <v>33310</v>
      </c>
      <c r="F32" s="63">
        <f t="shared" si="5"/>
        <v>12700</v>
      </c>
      <c r="G32" s="63">
        <f t="shared" si="5"/>
        <v>12700</v>
      </c>
      <c r="H32" s="63">
        <f t="shared" si="5"/>
        <v>12700</v>
      </c>
    </row>
    <row r="33" spans="1:8" ht="38.25" x14ac:dyDescent="0.25">
      <c r="A33" s="16"/>
      <c r="B33" s="16">
        <v>41</v>
      </c>
      <c r="C33" s="25" t="s">
        <v>13</v>
      </c>
      <c r="D33" s="63">
        <v>0</v>
      </c>
      <c r="E33" s="64">
        <v>0</v>
      </c>
      <c r="F33" s="64"/>
      <c r="G33" s="64"/>
      <c r="H33" s="65"/>
    </row>
    <row r="34" spans="1:8" ht="38.25" x14ac:dyDescent="0.25">
      <c r="A34" s="16"/>
      <c r="B34" s="16">
        <v>42</v>
      </c>
      <c r="C34" s="25" t="s">
        <v>13</v>
      </c>
      <c r="D34" s="63">
        <v>42442</v>
      </c>
      <c r="E34" s="64">
        <v>33310</v>
      </c>
      <c r="F34" s="64">
        <v>12700</v>
      </c>
      <c r="G34" s="64">
        <v>12700</v>
      </c>
      <c r="H34" s="65">
        <v>12700</v>
      </c>
    </row>
    <row r="35" spans="1:8" ht="25.5" x14ac:dyDescent="0.25">
      <c r="A35" s="16"/>
      <c r="B35" s="16">
        <v>45</v>
      </c>
      <c r="C35" s="25" t="s">
        <v>69</v>
      </c>
      <c r="D35" s="63">
        <v>0</v>
      </c>
      <c r="E35" s="64"/>
      <c r="F35" s="64"/>
      <c r="G35" s="64"/>
      <c r="H35" s="65"/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  <ignoredErrors>
    <ignoredError sqref="D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workbookViewId="0">
      <selection sqref="A1:F1"/>
    </sheetView>
  </sheetViews>
  <sheetFormatPr defaultRowHeight="15" x14ac:dyDescent="0.25"/>
  <cols>
    <col min="1" max="1" width="45.85546875" customWidth="1"/>
    <col min="2" max="6" width="25.28515625" customWidth="1"/>
  </cols>
  <sheetData>
    <row r="1" spans="1:6" ht="42" customHeight="1" x14ac:dyDescent="0.25">
      <c r="A1" s="112" t="s">
        <v>120</v>
      </c>
      <c r="B1" s="112"/>
      <c r="C1" s="112"/>
      <c r="D1" s="112"/>
      <c r="E1" s="112"/>
      <c r="F1" s="112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12" t="s">
        <v>19</v>
      </c>
      <c r="B3" s="112"/>
      <c r="C3" s="112"/>
      <c r="D3" s="112"/>
      <c r="E3" s="112"/>
      <c r="F3" s="112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12" t="s">
        <v>4</v>
      </c>
      <c r="B5" s="112"/>
      <c r="C5" s="112"/>
      <c r="D5" s="112"/>
      <c r="E5" s="112"/>
      <c r="F5" s="112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12" t="s">
        <v>44</v>
      </c>
      <c r="B7" s="112"/>
      <c r="C7" s="112"/>
      <c r="D7" s="112"/>
      <c r="E7" s="112"/>
      <c r="F7" s="112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46</v>
      </c>
      <c r="B9" s="100" t="s">
        <v>121</v>
      </c>
      <c r="C9" s="93" t="s">
        <v>122</v>
      </c>
      <c r="D9" s="19" t="s">
        <v>123</v>
      </c>
      <c r="E9" s="19" t="s">
        <v>33</v>
      </c>
      <c r="F9" s="19" t="s">
        <v>124</v>
      </c>
    </row>
    <row r="10" spans="1:6" ht="15" customHeight="1" x14ac:dyDescent="0.25">
      <c r="A10" s="38" t="s">
        <v>0</v>
      </c>
      <c r="B10" s="72">
        <f>SUM(B11,B14,B16,B18,B23,B25)</f>
        <v>877008</v>
      </c>
      <c r="C10" s="96">
        <f>SUM(C11,C14,C16,C18,C23,C25)</f>
        <v>912220</v>
      </c>
      <c r="D10" s="72">
        <f>SUM(D11,D14,D16,D18,D23,D25)</f>
        <v>994150</v>
      </c>
      <c r="E10" s="72">
        <f>SUM(E11,E14,E16,E18,E23,E25)</f>
        <v>993650</v>
      </c>
      <c r="F10" s="72">
        <f>SUM(F11,F14,F16,F18,F23,F25)</f>
        <v>993650</v>
      </c>
    </row>
    <row r="11" spans="1:6" ht="15" customHeight="1" x14ac:dyDescent="0.25">
      <c r="A11" s="67" t="s">
        <v>75</v>
      </c>
      <c r="B11" s="72">
        <f>B12+B13</f>
        <v>210192</v>
      </c>
      <c r="C11" s="96">
        <f t="shared" ref="C11:D11" si="0">SUM(C12:C13)</f>
        <v>168710</v>
      </c>
      <c r="D11" s="72">
        <f t="shared" si="0"/>
        <v>169950</v>
      </c>
      <c r="E11" s="72">
        <f t="shared" ref="E11:F11" si="1">SUM(E12:E13)</f>
        <v>169450</v>
      </c>
      <c r="F11" s="72">
        <f t="shared" si="1"/>
        <v>169450</v>
      </c>
    </row>
    <row r="12" spans="1:6" ht="15" customHeight="1" x14ac:dyDescent="0.25">
      <c r="A12" s="13" t="s">
        <v>76</v>
      </c>
      <c r="B12" s="64">
        <v>168082</v>
      </c>
      <c r="C12" s="94">
        <v>21800</v>
      </c>
      <c r="D12" s="64">
        <v>22800</v>
      </c>
      <c r="E12" s="64">
        <v>22300</v>
      </c>
      <c r="F12" s="64">
        <v>22300</v>
      </c>
    </row>
    <row r="13" spans="1:6" ht="15" customHeight="1" x14ac:dyDescent="0.25">
      <c r="A13" s="17" t="s">
        <v>77</v>
      </c>
      <c r="B13" s="64">
        <v>42110</v>
      </c>
      <c r="C13" s="94">
        <v>146910</v>
      </c>
      <c r="D13" s="64">
        <v>147150</v>
      </c>
      <c r="E13" s="64">
        <v>147150</v>
      </c>
      <c r="F13" s="64">
        <v>147150</v>
      </c>
    </row>
    <row r="14" spans="1:6" s="60" customFormat="1" ht="15" customHeight="1" x14ac:dyDescent="0.25">
      <c r="A14" s="66" t="s">
        <v>72</v>
      </c>
      <c r="B14" s="73">
        <f t="shared" ref="B14:C14" si="2">SUM(B15)</f>
        <v>7963</v>
      </c>
      <c r="C14" s="97">
        <f t="shared" si="2"/>
        <v>7010</v>
      </c>
      <c r="D14" s="72">
        <f>SUM(D15)</f>
        <v>1500</v>
      </c>
      <c r="E14" s="72">
        <f>SUM(E15)</f>
        <v>1500</v>
      </c>
      <c r="F14" s="72">
        <f>SUM(F15)</f>
        <v>1500</v>
      </c>
    </row>
    <row r="15" spans="1:6" ht="15" customHeight="1" x14ac:dyDescent="0.25">
      <c r="A15" s="17" t="s">
        <v>78</v>
      </c>
      <c r="B15" s="64">
        <v>7963</v>
      </c>
      <c r="C15" s="94">
        <v>7010</v>
      </c>
      <c r="D15" s="64">
        <v>1500</v>
      </c>
      <c r="E15" s="64">
        <v>1500</v>
      </c>
      <c r="F15" s="64">
        <v>1500</v>
      </c>
    </row>
    <row r="16" spans="1:6" s="60" customFormat="1" ht="15" customHeight="1" x14ac:dyDescent="0.25">
      <c r="A16" s="68" t="s">
        <v>79</v>
      </c>
      <c r="B16" s="73">
        <f t="shared" ref="B16:C16" si="3">SUM(B17)</f>
        <v>108886</v>
      </c>
      <c r="C16" s="97">
        <f t="shared" si="3"/>
        <v>115600</v>
      </c>
      <c r="D16" s="72">
        <f>SUM(D17)</f>
        <v>103100</v>
      </c>
      <c r="E16" s="72">
        <f>SUM(E17)</f>
        <v>103100</v>
      </c>
      <c r="F16" s="72">
        <f>SUM(F17)</f>
        <v>103100</v>
      </c>
    </row>
    <row r="17" spans="1:6" ht="15" customHeight="1" x14ac:dyDescent="0.25">
      <c r="A17" s="17" t="s">
        <v>80</v>
      </c>
      <c r="B17" s="64">
        <v>108886</v>
      </c>
      <c r="C17" s="94">
        <v>115600</v>
      </c>
      <c r="D17" s="64">
        <v>103100</v>
      </c>
      <c r="E17" s="64">
        <v>103100</v>
      </c>
      <c r="F17" s="64">
        <v>103100</v>
      </c>
    </row>
    <row r="18" spans="1:6" s="60" customFormat="1" ht="15" customHeight="1" x14ac:dyDescent="0.25">
      <c r="A18" s="69" t="s">
        <v>73</v>
      </c>
      <c r="B18" s="73">
        <f>SUM(B20:B22)</f>
        <v>549967</v>
      </c>
      <c r="C18" s="97">
        <f>SUM(C20:C22)</f>
        <v>620900</v>
      </c>
      <c r="D18" s="72">
        <f>SUM(D20:D22)</f>
        <v>719600</v>
      </c>
      <c r="E18" s="72">
        <f>SUM(E20:E22)</f>
        <v>719600</v>
      </c>
      <c r="F18" s="72">
        <f>SUM(F20:F22)</f>
        <v>719600</v>
      </c>
    </row>
    <row r="19" spans="1:6" s="60" customFormat="1" ht="15" customHeight="1" x14ac:dyDescent="0.25">
      <c r="A19" s="70" t="s">
        <v>132</v>
      </c>
      <c r="B19" s="73">
        <v>0</v>
      </c>
      <c r="C19" s="97"/>
      <c r="D19" s="109">
        <v>0</v>
      </c>
      <c r="E19" s="109">
        <v>0</v>
      </c>
      <c r="F19" s="109">
        <v>0</v>
      </c>
    </row>
    <row r="20" spans="1:6" ht="15" customHeight="1" x14ac:dyDescent="0.25">
      <c r="A20" s="70" t="s">
        <v>74</v>
      </c>
      <c r="B20" s="64">
        <v>501427</v>
      </c>
      <c r="C20" s="94">
        <v>610000</v>
      </c>
      <c r="D20" s="64">
        <v>696600</v>
      </c>
      <c r="E20" s="64">
        <v>696600</v>
      </c>
      <c r="F20" s="64">
        <v>696600</v>
      </c>
    </row>
    <row r="21" spans="1:6" ht="15" customHeight="1" x14ac:dyDescent="0.25">
      <c r="A21" s="70" t="s">
        <v>133</v>
      </c>
      <c r="B21" s="64">
        <v>0</v>
      </c>
      <c r="C21" s="94"/>
      <c r="D21" s="64">
        <v>0</v>
      </c>
      <c r="E21" s="64">
        <v>0</v>
      </c>
      <c r="F21" s="64">
        <v>0</v>
      </c>
    </row>
    <row r="22" spans="1:6" ht="15" customHeight="1" x14ac:dyDescent="0.25">
      <c r="A22" s="70" t="s">
        <v>81</v>
      </c>
      <c r="B22" s="64">
        <v>48540</v>
      </c>
      <c r="C22" s="94">
        <v>10900</v>
      </c>
      <c r="D22" s="64">
        <v>23000</v>
      </c>
      <c r="E22" s="64">
        <v>23000</v>
      </c>
      <c r="F22" s="64">
        <v>23000</v>
      </c>
    </row>
    <row r="23" spans="1:6" s="60" customFormat="1" ht="15" customHeight="1" x14ac:dyDescent="0.25">
      <c r="A23" s="69" t="s">
        <v>82</v>
      </c>
      <c r="B23" s="73">
        <f t="shared" ref="B23:C23" si="4">SUM(B24)</f>
        <v>0</v>
      </c>
      <c r="C23" s="97">
        <f t="shared" si="4"/>
        <v>0</v>
      </c>
      <c r="D23" s="72">
        <f>SUM(D24)</f>
        <v>0</v>
      </c>
      <c r="E23" s="72">
        <f>SUM(E24)</f>
        <v>0</v>
      </c>
      <c r="F23" s="72">
        <f>SUM(F24)</f>
        <v>0</v>
      </c>
    </row>
    <row r="24" spans="1:6" ht="15" customHeight="1" x14ac:dyDescent="0.25">
      <c r="A24" s="70" t="s">
        <v>83</v>
      </c>
      <c r="B24" s="64">
        <v>0</v>
      </c>
      <c r="C24" s="94"/>
      <c r="D24" s="64"/>
      <c r="E24" s="64"/>
      <c r="F24" s="64"/>
    </row>
    <row r="25" spans="1:6" s="60" customFormat="1" ht="15" customHeight="1" x14ac:dyDescent="0.25">
      <c r="A25" s="69" t="s">
        <v>84</v>
      </c>
      <c r="B25" s="73">
        <f t="shared" ref="B25:C25" si="5">SUM(B26)</f>
        <v>0</v>
      </c>
      <c r="C25" s="97">
        <f t="shared" si="5"/>
        <v>0</v>
      </c>
      <c r="D25" s="72">
        <f t="shared" ref="D25:E25" si="6">SUM(D26:D27)</f>
        <v>0</v>
      </c>
      <c r="E25" s="72">
        <f t="shared" si="6"/>
        <v>0</v>
      </c>
      <c r="F25" s="72">
        <f t="shared" ref="F25" si="7">SUM(F26:F27)</f>
        <v>0</v>
      </c>
    </row>
    <row r="26" spans="1:6" x14ac:dyDescent="0.25">
      <c r="A26" s="70" t="s">
        <v>85</v>
      </c>
      <c r="B26" s="94">
        <v>0</v>
      </c>
      <c r="C26" s="94"/>
      <c r="D26" s="64"/>
      <c r="E26" s="64"/>
      <c r="F26" s="64"/>
    </row>
    <row r="29" spans="1:6" ht="15.75" customHeight="1" x14ac:dyDescent="0.25">
      <c r="A29" s="112" t="s">
        <v>45</v>
      </c>
      <c r="B29" s="112"/>
      <c r="C29" s="112"/>
      <c r="D29" s="112"/>
      <c r="E29" s="112"/>
      <c r="F29" s="112"/>
    </row>
    <row r="30" spans="1:6" ht="18" x14ac:dyDescent="0.25">
      <c r="A30" s="23"/>
      <c r="B30" s="23"/>
      <c r="C30" s="23"/>
      <c r="D30" s="23"/>
      <c r="E30" s="5"/>
      <c r="F30" s="5"/>
    </row>
    <row r="31" spans="1:6" ht="25.5" x14ac:dyDescent="0.25">
      <c r="A31" s="19" t="s">
        <v>46</v>
      </c>
      <c r="B31" s="100" t="s">
        <v>121</v>
      </c>
      <c r="C31" s="93" t="s">
        <v>122</v>
      </c>
      <c r="D31" s="19" t="s">
        <v>123</v>
      </c>
      <c r="E31" s="19" t="s">
        <v>33</v>
      </c>
      <c r="F31" s="19" t="s">
        <v>124</v>
      </c>
    </row>
    <row r="32" spans="1:6" s="71" customFormat="1" ht="15" customHeight="1" x14ac:dyDescent="0.25">
      <c r="A32" s="38" t="s">
        <v>1</v>
      </c>
      <c r="B32" s="98">
        <f>SUM(B33,B36,B38,B40,B44)</f>
        <v>857048</v>
      </c>
      <c r="C32" s="74">
        <f>SUM(C33,C36,C38,C40,C44)</f>
        <v>912220</v>
      </c>
      <c r="D32" s="74">
        <f>SUM(D33,D36,D38,D40,D44)</f>
        <v>994150</v>
      </c>
      <c r="E32" s="74">
        <f>SUM(E33,E36,E38,E40,E44)</f>
        <v>993650</v>
      </c>
      <c r="F32" s="74">
        <f>SUM(F33,F36,F38,F40,F44)</f>
        <v>993650</v>
      </c>
    </row>
    <row r="33" spans="1:6" s="71" customFormat="1" ht="15" customHeight="1" x14ac:dyDescent="0.25">
      <c r="A33" s="67" t="s">
        <v>75</v>
      </c>
      <c r="B33" s="98">
        <f t="shared" ref="B33" si="8">SUM(B34:B35)</f>
        <v>189051</v>
      </c>
      <c r="C33" s="74">
        <f t="shared" ref="C33:D33" si="9">SUM(C34:C35)</f>
        <v>168710</v>
      </c>
      <c r="D33" s="74">
        <f t="shared" si="9"/>
        <v>169950</v>
      </c>
      <c r="E33" s="74">
        <f t="shared" ref="E33" si="10">SUM(E34:E35)</f>
        <v>169450</v>
      </c>
      <c r="F33" s="74">
        <f t="shared" ref="F33" si="11">SUM(F34:F35)</f>
        <v>169450</v>
      </c>
    </row>
    <row r="34" spans="1:6" s="71" customFormat="1" ht="15" customHeight="1" x14ac:dyDescent="0.25">
      <c r="A34" s="13" t="s">
        <v>76</v>
      </c>
      <c r="B34" s="99">
        <v>35545</v>
      </c>
      <c r="C34" s="99">
        <v>21800</v>
      </c>
      <c r="D34" s="75">
        <v>22800</v>
      </c>
      <c r="E34" s="64">
        <v>22300</v>
      </c>
      <c r="F34" s="64">
        <v>22300</v>
      </c>
    </row>
    <row r="35" spans="1:6" s="71" customFormat="1" ht="15" customHeight="1" x14ac:dyDescent="0.25">
      <c r="A35" s="17" t="s">
        <v>77</v>
      </c>
      <c r="B35" s="99">
        <v>153506</v>
      </c>
      <c r="C35" s="99">
        <v>146910</v>
      </c>
      <c r="D35" s="75">
        <v>147150</v>
      </c>
      <c r="E35" s="64">
        <v>147150</v>
      </c>
      <c r="F35" s="64">
        <v>147150</v>
      </c>
    </row>
    <row r="36" spans="1:6" s="71" customFormat="1" ht="15" customHeight="1" x14ac:dyDescent="0.25">
      <c r="A36" s="66" t="s">
        <v>72</v>
      </c>
      <c r="B36" s="98">
        <f t="shared" ref="B36:F36" si="12">SUM(B37)</f>
        <v>8588</v>
      </c>
      <c r="C36" s="74">
        <f t="shared" si="12"/>
        <v>7010</v>
      </c>
      <c r="D36" s="74">
        <f t="shared" si="12"/>
        <v>1500</v>
      </c>
      <c r="E36" s="74">
        <f t="shared" si="12"/>
        <v>1500</v>
      </c>
      <c r="F36" s="74">
        <f t="shared" si="12"/>
        <v>1500</v>
      </c>
    </row>
    <row r="37" spans="1:6" s="71" customFormat="1" ht="15" customHeight="1" x14ac:dyDescent="0.25">
      <c r="A37" s="17" t="s">
        <v>78</v>
      </c>
      <c r="B37" s="99">
        <v>8588</v>
      </c>
      <c r="C37" s="75">
        <v>7010</v>
      </c>
      <c r="D37" s="75">
        <v>1500</v>
      </c>
      <c r="E37" s="75">
        <v>1500</v>
      </c>
      <c r="F37" s="75">
        <v>1500</v>
      </c>
    </row>
    <row r="38" spans="1:6" s="71" customFormat="1" ht="15" customHeight="1" x14ac:dyDescent="0.25">
      <c r="A38" s="68" t="s">
        <v>79</v>
      </c>
      <c r="B38" s="98">
        <f t="shared" ref="B38:F38" si="13">SUM(B39)</f>
        <v>123738</v>
      </c>
      <c r="C38" s="74">
        <f t="shared" si="13"/>
        <v>115600</v>
      </c>
      <c r="D38" s="74">
        <f t="shared" si="13"/>
        <v>103100</v>
      </c>
      <c r="E38" s="74">
        <f t="shared" si="13"/>
        <v>103100</v>
      </c>
      <c r="F38" s="74">
        <f t="shared" si="13"/>
        <v>103100</v>
      </c>
    </row>
    <row r="39" spans="1:6" s="71" customFormat="1" ht="15" customHeight="1" x14ac:dyDescent="0.25">
      <c r="A39" s="17" t="s">
        <v>80</v>
      </c>
      <c r="B39" s="99">
        <v>123738</v>
      </c>
      <c r="C39" s="75">
        <v>115600</v>
      </c>
      <c r="D39" s="75">
        <v>103100</v>
      </c>
      <c r="E39" s="75">
        <v>103100</v>
      </c>
      <c r="F39" s="75">
        <v>103100</v>
      </c>
    </row>
    <row r="40" spans="1:6" s="71" customFormat="1" ht="15" customHeight="1" x14ac:dyDescent="0.25">
      <c r="A40" s="69" t="s">
        <v>73</v>
      </c>
      <c r="B40" s="98">
        <f>SUM(B42:B43)</f>
        <v>535671</v>
      </c>
      <c r="C40" s="74">
        <f>SUM(C42:C43)</f>
        <v>620900</v>
      </c>
      <c r="D40" s="74">
        <f>SUM(D42:D43)</f>
        <v>719600</v>
      </c>
      <c r="E40" s="74">
        <f>SUM(E42:E43)</f>
        <v>719600</v>
      </c>
      <c r="F40" s="74">
        <f>SUM(F42:F43)</f>
        <v>719600</v>
      </c>
    </row>
    <row r="41" spans="1:6" s="60" customFormat="1" ht="15" customHeight="1" x14ac:dyDescent="0.25">
      <c r="A41" s="70" t="s">
        <v>132</v>
      </c>
      <c r="B41" s="73">
        <v>0</v>
      </c>
      <c r="C41" s="97"/>
      <c r="D41" s="109">
        <v>0</v>
      </c>
      <c r="E41" s="109">
        <v>0</v>
      </c>
      <c r="F41" s="109">
        <v>0</v>
      </c>
    </row>
    <row r="42" spans="1:6" s="71" customFormat="1" ht="15" customHeight="1" x14ac:dyDescent="0.25">
      <c r="A42" s="70" t="s">
        <v>74</v>
      </c>
      <c r="B42" s="99">
        <v>500717</v>
      </c>
      <c r="C42" s="75">
        <v>610000</v>
      </c>
      <c r="D42" s="75">
        <v>696600</v>
      </c>
      <c r="E42" s="75">
        <v>696600</v>
      </c>
      <c r="F42" s="75">
        <v>696600</v>
      </c>
    </row>
    <row r="43" spans="1:6" s="71" customFormat="1" ht="15" customHeight="1" x14ac:dyDescent="0.25">
      <c r="A43" s="70" t="s">
        <v>81</v>
      </c>
      <c r="B43" s="99">
        <v>34954</v>
      </c>
      <c r="C43" s="75">
        <v>10900</v>
      </c>
      <c r="D43" s="75">
        <v>23000</v>
      </c>
      <c r="E43" s="75">
        <v>23000</v>
      </c>
      <c r="F43" s="75">
        <v>23000</v>
      </c>
    </row>
    <row r="44" spans="1:6" s="71" customFormat="1" ht="15" customHeight="1" x14ac:dyDescent="0.25">
      <c r="A44" s="69" t="s">
        <v>82</v>
      </c>
      <c r="B44" s="98">
        <f t="shared" ref="B44:F44" si="14">SUM(B45)</f>
        <v>0</v>
      </c>
      <c r="C44" s="74">
        <f t="shared" si="14"/>
        <v>0</v>
      </c>
      <c r="D44" s="74">
        <f t="shared" si="14"/>
        <v>0</v>
      </c>
      <c r="E44" s="74">
        <f t="shared" si="14"/>
        <v>0</v>
      </c>
      <c r="F44" s="74">
        <f t="shared" si="14"/>
        <v>0</v>
      </c>
    </row>
    <row r="45" spans="1:6" s="71" customFormat="1" ht="15" customHeight="1" x14ac:dyDescent="0.25">
      <c r="A45" s="70" t="s">
        <v>83</v>
      </c>
      <c r="B45" s="98"/>
      <c r="C45" s="75"/>
      <c r="D45" s="75"/>
      <c r="E45" s="75"/>
      <c r="F45" s="75"/>
    </row>
  </sheetData>
  <mergeCells count="5">
    <mergeCell ref="A1:F1"/>
    <mergeCell ref="A3:F3"/>
    <mergeCell ref="A5:F5"/>
    <mergeCell ref="A7:F7"/>
    <mergeCell ref="A29:F29"/>
  </mergeCells>
  <pageMargins left="0.7" right="0.7" top="0.75" bottom="0.75" header="0.3" footer="0.3"/>
  <pageSetup paperSize="9" scale="76" fitToHeight="0" orientation="landscape" r:id="rId1"/>
  <ignoredErrors>
    <ignoredError sqref="B18 B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2" t="s">
        <v>120</v>
      </c>
      <c r="B1" s="112"/>
      <c r="C1" s="112"/>
      <c r="D1" s="112"/>
      <c r="E1" s="112"/>
      <c r="F1" s="11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2" t="s">
        <v>19</v>
      </c>
      <c r="B3" s="112"/>
      <c r="C3" s="112"/>
      <c r="D3" s="112"/>
      <c r="E3" s="113"/>
      <c r="F3" s="11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2" t="s">
        <v>4</v>
      </c>
      <c r="B5" s="114"/>
      <c r="C5" s="114"/>
      <c r="D5" s="114"/>
      <c r="E5" s="114"/>
      <c r="F5" s="11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2" t="s">
        <v>14</v>
      </c>
      <c r="B7" s="133"/>
      <c r="C7" s="133"/>
      <c r="D7" s="133"/>
      <c r="E7" s="133"/>
      <c r="F7" s="13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46</v>
      </c>
      <c r="B9" s="100" t="s">
        <v>121</v>
      </c>
      <c r="C9" s="93" t="s">
        <v>122</v>
      </c>
      <c r="D9" s="19" t="s">
        <v>123</v>
      </c>
      <c r="E9" s="19" t="s">
        <v>33</v>
      </c>
      <c r="F9" s="19" t="s">
        <v>124</v>
      </c>
    </row>
    <row r="10" spans="1:6" ht="15.75" customHeight="1" x14ac:dyDescent="0.25">
      <c r="A10" s="11" t="s">
        <v>15</v>
      </c>
      <c r="B10" s="102">
        <f>B11</f>
        <v>857048</v>
      </c>
      <c r="C10" s="102">
        <f t="shared" ref="C10:F10" si="0">C11</f>
        <v>912220</v>
      </c>
      <c r="D10" s="102">
        <f t="shared" si="0"/>
        <v>994150</v>
      </c>
      <c r="E10" s="102">
        <f t="shared" si="0"/>
        <v>993650</v>
      </c>
      <c r="F10" s="102">
        <f t="shared" si="0"/>
        <v>993650</v>
      </c>
    </row>
    <row r="11" spans="1:6" x14ac:dyDescent="0.25">
      <c r="A11" s="101" t="s">
        <v>86</v>
      </c>
      <c r="B11" s="103">
        <v>857048</v>
      </c>
      <c r="C11" s="103">
        <v>912220</v>
      </c>
      <c r="D11" s="103">
        <v>994150</v>
      </c>
      <c r="E11" s="103">
        <v>993650</v>
      </c>
      <c r="F11" s="103">
        <v>993650</v>
      </c>
    </row>
    <row r="12" spans="1:6" x14ac:dyDescent="0.25">
      <c r="A12" s="101" t="s">
        <v>87</v>
      </c>
      <c r="B12" s="103">
        <v>857048</v>
      </c>
      <c r="C12" s="103">
        <v>912220</v>
      </c>
      <c r="D12" s="103">
        <v>994150</v>
      </c>
      <c r="E12" s="103">
        <v>993650</v>
      </c>
      <c r="F12" s="103">
        <v>993650</v>
      </c>
    </row>
    <row r="13" spans="1:6" x14ac:dyDescent="0.25">
      <c r="B13" s="76"/>
      <c r="C13" s="76"/>
      <c r="D13" s="76"/>
      <c r="E13" s="76"/>
      <c r="F13" s="76"/>
    </row>
    <row r="14" spans="1:6" x14ac:dyDescent="0.25">
      <c r="B14" s="76"/>
      <c r="C14" s="76"/>
      <c r="D14" s="76"/>
      <c r="E14" s="76"/>
      <c r="F14" s="76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2" t="s">
        <v>120</v>
      </c>
      <c r="B1" s="112"/>
      <c r="C1" s="112"/>
      <c r="D1" s="112"/>
      <c r="E1" s="112"/>
      <c r="F1" s="112"/>
      <c r="G1" s="112"/>
      <c r="H1" s="11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2" t="s">
        <v>19</v>
      </c>
      <c r="B3" s="112"/>
      <c r="C3" s="112"/>
      <c r="D3" s="112"/>
      <c r="E3" s="112"/>
      <c r="F3" s="112"/>
      <c r="G3" s="112"/>
      <c r="H3" s="11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2" t="s">
        <v>51</v>
      </c>
      <c r="B5" s="112"/>
      <c r="C5" s="112"/>
      <c r="D5" s="112"/>
      <c r="E5" s="112"/>
      <c r="F5" s="112"/>
      <c r="G5" s="112"/>
      <c r="H5" s="11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121</v>
      </c>
      <c r="E7" s="19" t="s">
        <v>122</v>
      </c>
      <c r="F7" s="19" t="s">
        <v>123</v>
      </c>
      <c r="G7" s="19" t="s">
        <v>33</v>
      </c>
      <c r="H7" s="19" t="s">
        <v>124</v>
      </c>
    </row>
    <row r="8" spans="1:8" x14ac:dyDescent="0.25">
      <c r="A8" s="36"/>
      <c r="B8" s="37"/>
      <c r="C8" s="35" t="s">
        <v>53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56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2" t="s">
        <v>120</v>
      </c>
      <c r="B1" s="112"/>
      <c r="C1" s="112"/>
      <c r="D1" s="112"/>
      <c r="E1" s="112"/>
      <c r="F1" s="112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12" t="s">
        <v>19</v>
      </c>
      <c r="B3" s="112"/>
      <c r="C3" s="112"/>
      <c r="D3" s="112"/>
      <c r="E3" s="112"/>
      <c r="F3" s="112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12" t="s">
        <v>52</v>
      </c>
      <c r="B5" s="112"/>
      <c r="C5" s="112"/>
      <c r="D5" s="112"/>
      <c r="E5" s="112"/>
      <c r="F5" s="112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46</v>
      </c>
      <c r="B7" s="18" t="s">
        <v>121</v>
      </c>
      <c r="C7" s="19" t="s">
        <v>32</v>
      </c>
      <c r="D7" s="19" t="s">
        <v>123</v>
      </c>
      <c r="E7" s="19" t="s">
        <v>33</v>
      </c>
      <c r="F7" s="19" t="s">
        <v>124</v>
      </c>
    </row>
    <row r="8" spans="1:6" x14ac:dyDescent="0.25">
      <c r="A8" s="11" t="s">
        <v>53</v>
      </c>
      <c r="B8" s="8"/>
      <c r="C8" s="9"/>
      <c r="D8" s="9"/>
      <c r="E8" s="9"/>
      <c r="F8" s="9"/>
    </row>
    <row r="9" spans="1:6" ht="25.5" x14ac:dyDescent="0.25">
      <c r="A9" s="11" t="s">
        <v>54</v>
      </c>
      <c r="B9" s="8"/>
      <c r="C9" s="9"/>
      <c r="D9" s="9"/>
      <c r="E9" s="9"/>
      <c r="F9" s="9"/>
    </row>
    <row r="10" spans="1:6" ht="25.5" x14ac:dyDescent="0.25">
      <c r="A10" s="17" t="s">
        <v>55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56</v>
      </c>
      <c r="B12" s="8"/>
      <c r="C12" s="9"/>
      <c r="D12" s="9"/>
      <c r="E12" s="9"/>
      <c r="F12" s="9"/>
    </row>
    <row r="13" spans="1:6" x14ac:dyDescent="0.25">
      <c r="A13" s="24" t="s">
        <v>47</v>
      </c>
      <c r="B13" s="8"/>
      <c r="C13" s="9"/>
      <c r="D13" s="9"/>
      <c r="E13" s="9"/>
      <c r="F13" s="9"/>
    </row>
    <row r="14" spans="1:6" x14ac:dyDescent="0.25">
      <c r="A14" s="13" t="s">
        <v>48</v>
      </c>
      <c r="B14" s="8"/>
      <c r="C14" s="9"/>
      <c r="D14" s="9"/>
      <c r="E14" s="9"/>
      <c r="F14" s="10"/>
    </row>
    <row r="15" spans="1:6" x14ac:dyDescent="0.25">
      <c r="A15" s="24" t="s">
        <v>49</v>
      </c>
      <c r="B15" s="8"/>
      <c r="C15" s="9"/>
      <c r="D15" s="9"/>
      <c r="E15" s="9"/>
      <c r="F15" s="10"/>
    </row>
    <row r="16" spans="1:6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0"/>
  <sheetViews>
    <sheetView zoomScaleNormal="100" workbookViewId="0">
      <selection sqref="A1:G1"/>
    </sheetView>
  </sheetViews>
  <sheetFormatPr defaultRowHeight="15" x14ac:dyDescent="0.25"/>
  <cols>
    <col min="1" max="1" width="24.85546875" bestFit="1" customWidth="1"/>
    <col min="2" max="2" width="76.42578125" bestFit="1" customWidth="1"/>
    <col min="3" max="7" width="25.28515625" style="79" customWidth="1"/>
  </cols>
  <sheetData>
    <row r="1" spans="1:7" ht="42" customHeight="1" x14ac:dyDescent="0.25">
      <c r="A1" s="112" t="s">
        <v>120</v>
      </c>
      <c r="B1" s="112"/>
      <c r="C1" s="112"/>
      <c r="D1" s="112"/>
      <c r="E1" s="112"/>
      <c r="F1" s="112"/>
      <c r="G1" s="112"/>
    </row>
    <row r="2" spans="1:7" ht="18" x14ac:dyDescent="0.25">
      <c r="A2" s="4"/>
      <c r="B2" s="4"/>
      <c r="C2" s="23"/>
      <c r="D2" s="23"/>
      <c r="E2" s="23"/>
      <c r="F2" s="78"/>
      <c r="G2" s="78"/>
    </row>
    <row r="3" spans="1:7" ht="18" customHeight="1" x14ac:dyDescent="0.25">
      <c r="A3" s="112" t="s">
        <v>18</v>
      </c>
      <c r="B3" s="114"/>
      <c r="C3" s="114"/>
      <c r="D3" s="114"/>
      <c r="E3" s="114"/>
      <c r="F3" s="114"/>
      <c r="G3" s="114"/>
    </row>
    <row r="4" spans="1:7" ht="18" x14ac:dyDescent="0.25">
      <c r="A4" s="4"/>
      <c r="B4" s="4"/>
      <c r="C4" s="23"/>
      <c r="D4" s="23"/>
      <c r="E4" s="23"/>
      <c r="F4" s="78"/>
      <c r="G4" s="78"/>
    </row>
    <row r="5" spans="1:7" ht="25.5" x14ac:dyDescent="0.25">
      <c r="A5" s="59" t="s">
        <v>20</v>
      </c>
      <c r="B5" s="18" t="s">
        <v>21</v>
      </c>
      <c r="C5" s="18" t="s">
        <v>121</v>
      </c>
      <c r="D5" s="19" t="s">
        <v>32</v>
      </c>
      <c r="E5" s="19" t="s">
        <v>123</v>
      </c>
      <c r="F5" s="19" t="s">
        <v>33</v>
      </c>
      <c r="G5" s="19" t="s">
        <v>124</v>
      </c>
    </row>
    <row r="6" spans="1:7" x14ac:dyDescent="0.25">
      <c r="A6" s="77"/>
      <c r="B6" s="81" t="s">
        <v>119</v>
      </c>
      <c r="C6" s="83">
        <f>C7</f>
        <v>857048</v>
      </c>
      <c r="D6" s="83">
        <f>D7</f>
        <v>912220</v>
      </c>
      <c r="E6" s="83">
        <v>994150</v>
      </c>
      <c r="F6" s="83">
        <v>993650</v>
      </c>
      <c r="G6" s="83">
        <v>993650</v>
      </c>
    </row>
    <row r="7" spans="1:7" x14ac:dyDescent="0.25">
      <c r="A7" s="86" t="s">
        <v>88</v>
      </c>
      <c r="B7" s="86" t="s">
        <v>89</v>
      </c>
      <c r="C7" s="85">
        <f>C8+C35+C42+C63+C67</f>
        <v>857048</v>
      </c>
      <c r="D7" s="85">
        <f>D8+D35+D42+D63+D67</f>
        <v>912220</v>
      </c>
      <c r="E7" s="85">
        <v>994150</v>
      </c>
      <c r="F7" s="85">
        <v>993650</v>
      </c>
      <c r="G7" s="85">
        <v>993650</v>
      </c>
    </row>
    <row r="8" spans="1:7" x14ac:dyDescent="0.25">
      <c r="A8" s="87" t="s">
        <v>90</v>
      </c>
      <c r="B8" s="87" t="s">
        <v>91</v>
      </c>
      <c r="C8" s="84">
        <f>C9+C12+C16+C21+C25+C30</f>
        <v>770622</v>
      </c>
      <c r="D8" s="84">
        <f>D9+D12+D16+D21+D25+D30</f>
        <v>863910</v>
      </c>
      <c r="E8" s="84">
        <v>962450</v>
      </c>
      <c r="F8" s="84">
        <v>962250</v>
      </c>
      <c r="G8" s="84">
        <v>962250</v>
      </c>
    </row>
    <row r="9" spans="1:7" x14ac:dyDescent="0.25">
      <c r="A9" s="88" t="s">
        <v>92</v>
      </c>
      <c r="B9" s="88" t="s">
        <v>93</v>
      </c>
      <c r="C9" s="82">
        <f>C10</f>
        <v>4040</v>
      </c>
      <c r="D9" s="82">
        <f>D10</f>
        <v>6200</v>
      </c>
      <c r="E9" s="82">
        <v>7300</v>
      </c>
      <c r="F9" s="82">
        <v>7100</v>
      </c>
      <c r="G9" s="82">
        <v>7100</v>
      </c>
    </row>
    <row r="10" spans="1:7" x14ac:dyDescent="0.25">
      <c r="A10" s="89" t="s">
        <v>94</v>
      </c>
      <c r="B10" s="89" t="s">
        <v>10</v>
      </c>
      <c r="C10" s="80">
        <f>C11</f>
        <v>4040</v>
      </c>
      <c r="D10" s="80">
        <v>6200</v>
      </c>
      <c r="E10" s="80">
        <v>7300</v>
      </c>
      <c r="F10" s="80">
        <v>7100</v>
      </c>
      <c r="G10" s="80">
        <v>7100</v>
      </c>
    </row>
    <row r="11" spans="1:7" x14ac:dyDescent="0.25">
      <c r="A11" s="89" t="s">
        <v>95</v>
      </c>
      <c r="B11" s="89" t="s">
        <v>22</v>
      </c>
      <c r="C11" s="80">
        <v>4040</v>
      </c>
      <c r="D11" s="80">
        <v>6200</v>
      </c>
      <c r="E11" s="80">
        <v>7300</v>
      </c>
      <c r="F11" s="80">
        <v>7100</v>
      </c>
      <c r="G11" s="80">
        <v>7100</v>
      </c>
    </row>
    <row r="12" spans="1:7" x14ac:dyDescent="0.25">
      <c r="A12" s="88" t="s">
        <v>96</v>
      </c>
      <c r="B12" s="88" t="s">
        <v>97</v>
      </c>
      <c r="C12" s="82">
        <f>C13</f>
        <v>143649</v>
      </c>
      <c r="D12" s="82">
        <f>D13</f>
        <v>142610</v>
      </c>
      <c r="E12" s="82">
        <v>142650</v>
      </c>
      <c r="F12" s="82">
        <v>142650</v>
      </c>
      <c r="G12" s="82">
        <v>142650</v>
      </c>
    </row>
    <row r="13" spans="1:7" x14ac:dyDescent="0.25">
      <c r="A13" s="89" t="s">
        <v>94</v>
      </c>
      <c r="B13" s="89" t="s">
        <v>10</v>
      </c>
      <c r="C13" s="80">
        <f>C14+C15</f>
        <v>143649</v>
      </c>
      <c r="D13" s="80">
        <v>142610</v>
      </c>
      <c r="E13" s="80">
        <v>142650</v>
      </c>
      <c r="F13" s="80">
        <v>142650</v>
      </c>
      <c r="G13" s="80">
        <v>142650</v>
      </c>
    </row>
    <row r="14" spans="1:7" x14ac:dyDescent="0.25">
      <c r="A14" s="89" t="s">
        <v>95</v>
      </c>
      <c r="B14" s="89" t="s">
        <v>22</v>
      </c>
      <c r="C14" s="80">
        <v>143415</v>
      </c>
      <c r="D14" s="80">
        <v>142450</v>
      </c>
      <c r="E14" s="80">
        <v>142450</v>
      </c>
      <c r="F14" s="80">
        <v>142450</v>
      </c>
      <c r="G14" s="80">
        <v>142450</v>
      </c>
    </row>
    <row r="15" spans="1:7" x14ac:dyDescent="0.25">
      <c r="A15" s="89" t="s">
        <v>98</v>
      </c>
      <c r="B15" s="89" t="s">
        <v>70</v>
      </c>
      <c r="C15" s="80">
        <v>234</v>
      </c>
      <c r="D15" s="80">
        <v>160</v>
      </c>
      <c r="E15" s="80">
        <v>200</v>
      </c>
      <c r="F15" s="80">
        <v>200</v>
      </c>
      <c r="G15" s="80">
        <v>200</v>
      </c>
    </row>
    <row r="16" spans="1:7" x14ac:dyDescent="0.25">
      <c r="A16" s="88" t="s">
        <v>99</v>
      </c>
      <c r="B16" s="88" t="s">
        <v>100</v>
      </c>
      <c r="C16" s="82">
        <f>C17</f>
        <v>8588</v>
      </c>
      <c r="D16" s="82">
        <f>D17</f>
        <v>4000</v>
      </c>
      <c r="E16" s="82">
        <v>1500</v>
      </c>
      <c r="F16" s="82">
        <v>1500</v>
      </c>
      <c r="G16" s="82">
        <v>1500</v>
      </c>
    </row>
    <row r="17" spans="1:7" x14ac:dyDescent="0.25">
      <c r="A17" s="89" t="s">
        <v>94</v>
      </c>
      <c r="B17" s="89" t="s">
        <v>10</v>
      </c>
      <c r="C17" s="80">
        <f>C18+C19+C20</f>
        <v>8588</v>
      </c>
      <c r="D17" s="80">
        <v>4000</v>
      </c>
      <c r="E17" s="80">
        <v>1500</v>
      </c>
      <c r="F17" s="80">
        <v>1500</v>
      </c>
      <c r="G17" s="80">
        <v>1500</v>
      </c>
    </row>
    <row r="18" spans="1:7" x14ac:dyDescent="0.25">
      <c r="A18" s="89" t="s">
        <v>104</v>
      </c>
      <c r="B18" s="89" t="s">
        <v>11</v>
      </c>
      <c r="C18" s="80">
        <v>7424</v>
      </c>
      <c r="D18" s="80">
        <v>1000</v>
      </c>
      <c r="E18" s="80">
        <v>0</v>
      </c>
      <c r="F18" s="80">
        <v>0</v>
      </c>
      <c r="G18" s="80">
        <v>0</v>
      </c>
    </row>
    <row r="19" spans="1:7" x14ac:dyDescent="0.25">
      <c r="A19" s="89" t="s">
        <v>95</v>
      </c>
      <c r="B19" s="89" t="s">
        <v>22</v>
      </c>
      <c r="C19" s="80">
        <v>1164</v>
      </c>
      <c r="D19" s="80">
        <v>3000</v>
      </c>
      <c r="E19" s="80">
        <v>1500</v>
      </c>
      <c r="F19" s="80">
        <v>1500</v>
      </c>
      <c r="G19" s="80">
        <v>1500</v>
      </c>
    </row>
    <row r="20" spans="1:7" x14ac:dyDescent="0.25">
      <c r="A20" s="89" t="s">
        <v>98</v>
      </c>
      <c r="B20" s="89" t="s">
        <v>70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5">
      <c r="A21" s="88" t="s">
        <v>102</v>
      </c>
      <c r="B21" s="88" t="s">
        <v>103</v>
      </c>
      <c r="C21" s="82">
        <f>C22</f>
        <v>79033</v>
      </c>
      <c r="D21" s="82">
        <f>D22</f>
        <v>91100</v>
      </c>
      <c r="E21" s="82">
        <v>92400</v>
      </c>
      <c r="F21" s="82">
        <v>92400</v>
      </c>
      <c r="G21" s="82">
        <v>92400</v>
      </c>
    </row>
    <row r="22" spans="1:7" x14ac:dyDescent="0.25">
      <c r="A22" s="89" t="s">
        <v>94</v>
      </c>
      <c r="B22" s="89" t="s">
        <v>10</v>
      </c>
      <c r="C22" s="80">
        <f>C23+C24</f>
        <v>79033</v>
      </c>
      <c r="D22" s="80">
        <v>91100</v>
      </c>
      <c r="E22" s="80">
        <v>92400</v>
      </c>
      <c r="F22" s="80">
        <v>92400</v>
      </c>
      <c r="G22" s="80">
        <v>92400</v>
      </c>
    </row>
    <row r="23" spans="1:7" x14ac:dyDescent="0.25">
      <c r="A23" s="89" t="s">
        <v>95</v>
      </c>
      <c r="B23" s="89" t="s">
        <v>22</v>
      </c>
      <c r="C23" s="80">
        <v>78233</v>
      </c>
      <c r="D23" s="80">
        <v>90100</v>
      </c>
      <c r="E23" s="80">
        <v>91400</v>
      </c>
      <c r="F23" s="80">
        <v>91400</v>
      </c>
      <c r="G23" s="80">
        <v>91400</v>
      </c>
    </row>
    <row r="24" spans="1:7" x14ac:dyDescent="0.25">
      <c r="A24" s="89" t="s">
        <v>98</v>
      </c>
      <c r="B24" s="89" t="s">
        <v>70</v>
      </c>
      <c r="C24" s="80">
        <v>800</v>
      </c>
      <c r="D24" s="80">
        <v>1000</v>
      </c>
      <c r="E24" s="80">
        <v>1000</v>
      </c>
      <c r="F24" s="80">
        <v>1000</v>
      </c>
      <c r="G24" s="80">
        <v>1000</v>
      </c>
    </row>
    <row r="25" spans="1:7" x14ac:dyDescent="0.25">
      <c r="A25" s="88" t="s">
        <v>107</v>
      </c>
      <c r="B25" s="88" t="s">
        <v>108</v>
      </c>
      <c r="C25" s="82">
        <f>C26</f>
        <v>500717</v>
      </c>
      <c r="D25" s="82">
        <f>D26</f>
        <v>610000</v>
      </c>
      <c r="E25" s="82">
        <v>696600</v>
      </c>
      <c r="F25" s="82">
        <v>696600</v>
      </c>
      <c r="G25" s="82">
        <v>696600</v>
      </c>
    </row>
    <row r="26" spans="1:7" x14ac:dyDescent="0.25">
      <c r="A26" s="89" t="s">
        <v>94</v>
      </c>
      <c r="B26" s="89" t="s">
        <v>10</v>
      </c>
      <c r="C26" s="80">
        <f>C27+C28+C29</f>
        <v>500717</v>
      </c>
      <c r="D26" s="80">
        <v>610000</v>
      </c>
      <c r="E26" s="80">
        <v>696600</v>
      </c>
      <c r="F26" s="80">
        <v>696600</v>
      </c>
      <c r="G26" s="80">
        <v>696600</v>
      </c>
    </row>
    <row r="27" spans="1:7" x14ac:dyDescent="0.25">
      <c r="A27" s="89" t="s">
        <v>104</v>
      </c>
      <c r="B27" s="89" t="s">
        <v>11</v>
      </c>
      <c r="C27" s="80">
        <v>497075</v>
      </c>
      <c r="D27" s="80">
        <v>610000</v>
      </c>
      <c r="E27" s="80">
        <v>695100</v>
      </c>
      <c r="F27" s="80">
        <v>695100</v>
      </c>
      <c r="G27" s="80">
        <v>695100</v>
      </c>
    </row>
    <row r="28" spans="1:7" x14ac:dyDescent="0.25">
      <c r="A28" s="89" t="s">
        <v>95</v>
      </c>
      <c r="B28" s="89" t="s">
        <v>22</v>
      </c>
      <c r="C28" s="80">
        <v>3642</v>
      </c>
      <c r="D28" s="80">
        <v>0</v>
      </c>
      <c r="E28" s="80">
        <v>1500</v>
      </c>
      <c r="F28" s="80">
        <v>1500</v>
      </c>
      <c r="G28" s="80">
        <v>1500</v>
      </c>
    </row>
    <row r="29" spans="1:7" x14ac:dyDescent="0.25">
      <c r="A29" s="89" t="s">
        <v>98</v>
      </c>
      <c r="B29" s="89" t="s">
        <v>70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88" t="s">
        <v>115</v>
      </c>
      <c r="B30" s="88" t="s">
        <v>116</v>
      </c>
      <c r="C30" s="82">
        <f>C31</f>
        <v>34595</v>
      </c>
      <c r="D30" s="82">
        <f>D31</f>
        <v>10000</v>
      </c>
      <c r="E30" s="82">
        <v>22000</v>
      </c>
      <c r="F30" s="82">
        <v>22000</v>
      </c>
      <c r="G30" s="82">
        <v>22000</v>
      </c>
    </row>
    <row r="31" spans="1:7" x14ac:dyDescent="0.25">
      <c r="A31" s="89" t="s">
        <v>94</v>
      </c>
      <c r="B31" s="89" t="s">
        <v>10</v>
      </c>
      <c r="C31" s="80">
        <f>C32+C33+C34</f>
        <v>34595</v>
      </c>
      <c r="D31" s="80">
        <v>10000</v>
      </c>
      <c r="E31" s="80">
        <v>22000</v>
      </c>
      <c r="F31" s="80">
        <v>22000</v>
      </c>
      <c r="G31" s="80">
        <v>22000</v>
      </c>
    </row>
    <row r="32" spans="1:7" x14ac:dyDescent="0.25">
      <c r="A32" s="89">
        <v>32</v>
      </c>
      <c r="B32" s="89" t="s">
        <v>22</v>
      </c>
      <c r="C32" s="80">
        <v>19957</v>
      </c>
      <c r="D32" s="80">
        <v>10000</v>
      </c>
      <c r="E32" s="80">
        <v>22000</v>
      </c>
      <c r="F32" s="80">
        <v>22000</v>
      </c>
      <c r="G32" s="80">
        <v>22000</v>
      </c>
    </row>
    <row r="33" spans="1:7" x14ac:dyDescent="0.25">
      <c r="A33" s="89">
        <v>34</v>
      </c>
      <c r="B33" s="89" t="s">
        <v>70</v>
      </c>
      <c r="C33" s="80">
        <v>11</v>
      </c>
      <c r="D33" s="80">
        <v>0</v>
      </c>
      <c r="E33" s="80">
        <v>0</v>
      </c>
      <c r="F33" s="80">
        <v>0</v>
      </c>
      <c r="G33" s="80">
        <v>0</v>
      </c>
    </row>
    <row r="34" spans="1:7" x14ac:dyDescent="0.25">
      <c r="A34" s="89">
        <v>36</v>
      </c>
      <c r="B34" s="89" t="s">
        <v>131</v>
      </c>
      <c r="C34" s="80">
        <v>14627</v>
      </c>
      <c r="D34" s="80">
        <v>0</v>
      </c>
      <c r="E34" s="80">
        <v>0</v>
      </c>
      <c r="F34" s="80">
        <v>0</v>
      </c>
      <c r="G34" s="80">
        <v>0</v>
      </c>
    </row>
    <row r="35" spans="1:7" x14ac:dyDescent="0.25">
      <c r="A35" s="87" t="s">
        <v>109</v>
      </c>
      <c r="B35" s="87" t="s">
        <v>110</v>
      </c>
      <c r="C35" s="84">
        <f>C36+C39</f>
        <v>0</v>
      </c>
      <c r="D35" s="84">
        <f>D36+D39</f>
        <v>0</v>
      </c>
      <c r="E35" s="84">
        <v>9700</v>
      </c>
      <c r="F35" s="84">
        <v>9600</v>
      </c>
      <c r="G35" s="84">
        <v>9600</v>
      </c>
    </row>
    <row r="36" spans="1:7" x14ac:dyDescent="0.25">
      <c r="A36" s="88" t="s">
        <v>92</v>
      </c>
      <c r="B36" s="88" t="s">
        <v>103</v>
      </c>
      <c r="C36" s="82">
        <f>C37</f>
        <v>0</v>
      </c>
      <c r="D36" s="82">
        <f>D37</f>
        <v>0</v>
      </c>
      <c r="E36" s="82">
        <v>4500</v>
      </c>
      <c r="F36" s="82">
        <v>4400</v>
      </c>
      <c r="G36" s="82">
        <v>4400</v>
      </c>
    </row>
    <row r="37" spans="1:7" x14ac:dyDescent="0.25">
      <c r="A37" s="89" t="s">
        <v>94</v>
      </c>
      <c r="B37" s="89" t="s">
        <v>10</v>
      </c>
      <c r="C37" s="80">
        <f>C38</f>
        <v>0</v>
      </c>
      <c r="D37" s="80">
        <v>0</v>
      </c>
      <c r="E37" s="80">
        <v>4500</v>
      </c>
      <c r="F37" s="80">
        <v>4400</v>
      </c>
      <c r="G37" s="80">
        <v>4400</v>
      </c>
    </row>
    <row r="38" spans="1:7" x14ac:dyDescent="0.25">
      <c r="A38" s="89" t="s">
        <v>95</v>
      </c>
      <c r="B38" s="89" t="s">
        <v>22</v>
      </c>
      <c r="C38" s="80"/>
      <c r="D38" s="80">
        <v>0</v>
      </c>
      <c r="E38" s="80">
        <v>4500</v>
      </c>
      <c r="F38" s="80">
        <v>4400</v>
      </c>
      <c r="G38" s="80">
        <v>4400</v>
      </c>
    </row>
    <row r="39" spans="1:7" x14ac:dyDescent="0.25">
      <c r="A39" s="88" t="s">
        <v>102</v>
      </c>
      <c r="B39" s="88" t="s">
        <v>103</v>
      </c>
      <c r="C39" s="82">
        <f>C40</f>
        <v>0</v>
      </c>
      <c r="D39" s="82">
        <f>D40</f>
        <v>0</v>
      </c>
      <c r="E39" s="82">
        <v>5200</v>
      </c>
      <c r="F39" s="82">
        <v>5200</v>
      </c>
      <c r="G39" s="82">
        <v>5200</v>
      </c>
    </row>
    <row r="40" spans="1:7" x14ac:dyDescent="0.25">
      <c r="A40" s="89" t="s">
        <v>94</v>
      </c>
      <c r="B40" s="89" t="s">
        <v>10</v>
      </c>
      <c r="C40" s="80">
        <f>C41</f>
        <v>0</v>
      </c>
      <c r="D40" s="80">
        <v>0</v>
      </c>
      <c r="E40" s="80">
        <v>5200</v>
      </c>
      <c r="F40" s="80">
        <v>5200</v>
      </c>
      <c r="G40" s="80">
        <v>5200</v>
      </c>
    </row>
    <row r="41" spans="1:7" x14ac:dyDescent="0.25">
      <c r="A41" s="89">
        <v>32</v>
      </c>
      <c r="B41" s="89" t="s">
        <v>22</v>
      </c>
      <c r="C41" s="80">
        <v>0</v>
      </c>
      <c r="D41" s="80">
        <v>0</v>
      </c>
      <c r="E41" s="80">
        <v>5200</v>
      </c>
      <c r="F41" s="80">
        <v>5200</v>
      </c>
      <c r="G41" s="80">
        <v>5200</v>
      </c>
    </row>
    <row r="42" spans="1:7" x14ac:dyDescent="0.25">
      <c r="A42" s="87" t="s">
        <v>111</v>
      </c>
      <c r="B42" s="87" t="s">
        <v>112</v>
      </c>
      <c r="C42" s="84">
        <f>C43+C48+C54+C57</f>
        <v>86067</v>
      </c>
      <c r="D42" s="84">
        <f>D43+D48+D54+D57</f>
        <v>47410</v>
      </c>
      <c r="E42" s="84">
        <v>21000</v>
      </c>
      <c r="F42" s="84">
        <v>20800</v>
      </c>
      <c r="G42" s="84">
        <v>20800</v>
      </c>
    </row>
    <row r="43" spans="1:7" x14ac:dyDescent="0.25">
      <c r="A43" s="88" t="s">
        <v>92</v>
      </c>
      <c r="B43" s="88" t="s">
        <v>93</v>
      </c>
      <c r="C43" s="82">
        <f>C44+C46</f>
        <v>31506</v>
      </c>
      <c r="D43" s="82">
        <f>D44+D46</f>
        <v>15600</v>
      </c>
      <c r="E43" s="82">
        <v>11000</v>
      </c>
      <c r="F43" s="82">
        <v>10800</v>
      </c>
      <c r="G43" s="82">
        <v>10800</v>
      </c>
    </row>
    <row r="44" spans="1:7" x14ac:dyDescent="0.25">
      <c r="A44" s="89" t="s">
        <v>94</v>
      </c>
      <c r="B44" s="89" t="s">
        <v>10</v>
      </c>
      <c r="C44" s="80">
        <f>C45</f>
        <v>13514</v>
      </c>
      <c r="D44" s="80">
        <v>14100</v>
      </c>
      <c r="E44" s="80">
        <v>8300</v>
      </c>
      <c r="F44" s="80">
        <v>8100</v>
      </c>
      <c r="G44" s="80">
        <v>8100</v>
      </c>
    </row>
    <row r="45" spans="1:7" x14ac:dyDescent="0.25">
      <c r="A45" s="89" t="s">
        <v>95</v>
      </c>
      <c r="B45" s="89" t="s">
        <v>22</v>
      </c>
      <c r="C45" s="80">
        <v>13514</v>
      </c>
      <c r="D45" s="80">
        <v>14100</v>
      </c>
      <c r="E45" s="80">
        <v>8300</v>
      </c>
      <c r="F45" s="80">
        <v>8100</v>
      </c>
      <c r="G45" s="80">
        <v>8100</v>
      </c>
    </row>
    <row r="46" spans="1:7" x14ac:dyDescent="0.25">
      <c r="A46" s="89" t="s">
        <v>105</v>
      </c>
      <c r="B46" s="89" t="s">
        <v>12</v>
      </c>
      <c r="C46" s="80">
        <f>C47</f>
        <v>17992</v>
      </c>
      <c r="D46" s="80">
        <v>1500</v>
      </c>
      <c r="E46" s="80">
        <v>2700</v>
      </c>
      <c r="F46" s="80">
        <v>2700</v>
      </c>
      <c r="G46" s="80">
        <v>2700</v>
      </c>
    </row>
    <row r="47" spans="1:7" x14ac:dyDescent="0.25">
      <c r="A47" s="89" t="s">
        <v>106</v>
      </c>
      <c r="B47" s="89" t="s">
        <v>30</v>
      </c>
      <c r="C47" s="80">
        <v>17992</v>
      </c>
      <c r="D47" s="80">
        <v>1500</v>
      </c>
      <c r="E47" s="80">
        <v>2700</v>
      </c>
      <c r="F47" s="80">
        <v>2700</v>
      </c>
      <c r="G47" s="80">
        <v>2700</v>
      </c>
    </row>
    <row r="48" spans="1:7" x14ac:dyDescent="0.25">
      <c r="A48" s="88" t="s">
        <v>96</v>
      </c>
      <c r="B48" s="88" t="s">
        <v>97</v>
      </c>
      <c r="C48" s="82">
        <f>C49+C52</f>
        <v>9857</v>
      </c>
      <c r="D48" s="82">
        <f>D49+D52</f>
        <v>4300</v>
      </c>
      <c r="E48" s="82">
        <v>4500</v>
      </c>
      <c r="F48" s="82">
        <v>4500</v>
      </c>
      <c r="G48" s="82">
        <v>4500</v>
      </c>
    </row>
    <row r="49" spans="1:7" x14ac:dyDescent="0.25">
      <c r="A49" s="89" t="s">
        <v>94</v>
      </c>
      <c r="B49" s="89" t="s">
        <v>10</v>
      </c>
      <c r="C49" s="80">
        <f>C50+C51+C52+C53</f>
        <v>9857</v>
      </c>
      <c r="D49" s="80">
        <v>0</v>
      </c>
      <c r="E49" s="80">
        <v>0</v>
      </c>
      <c r="F49" s="80">
        <v>0</v>
      </c>
      <c r="G49" s="80">
        <v>0</v>
      </c>
    </row>
    <row r="50" spans="1:7" x14ac:dyDescent="0.25">
      <c r="A50" s="89">
        <v>32</v>
      </c>
      <c r="B50" s="89" t="s">
        <v>22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</row>
    <row r="51" spans="1:7" x14ac:dyDescent="0.25">
      <c r="A51" s="89" t="s">
        <v>98</v>
      </c>
      <c r="B51" s="89" t="s">
        <v>70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</row>
    <row r="52" spans="1:7" x14ac:dyDescent="0.25">
      <c r="A52" s="89" t="s">
        <v>105</v>
      </c>
      <c r="B52" s="89" t="s">
        <v>12</v>
      </c>
      <c r="C52" s="80">
        <v>0</v>
      </c>
      <c r="D52" s="80">
        <v>4300</v>
      </c>
      <c r="E52" s="80">
        <v>4500</v>
      </c>
      <c r="F52" s="80">
        <v>4500</v>
      </c>
      <c r="G52" s="80">
        <v>4500</v>
      </c>
    </row>
    <row r="53" spans="1:7" x14ac:dyDescent="0.25">
      <c r="A53" s="89" t="s">
        <v>106</v>
      </c>
      <c r="B53" s="89" t="s">
        <v>30</v>
      </c>
      <c r="C53" s="80">
        <v>9857</v>
      </c>
      <c r="D53" s="80">
        <v>4300</v>
      </c>
      <c r="E53" s="80">
        <v>4500</v>
      </c>
      <c r="F53" s="80">
        <v>4500</v>
      </c>
      <c r="G53" s="80">
        <v>4500</v>
      </c>
    </row>
    <row r="54" spans="1:7" x14ac:dyDescent="0.25">
      <c r="A54" s="88" t="s">
        <v>99</v>
      </c>
      <c r="B54" s="88" t="s">
        <v>100</v>
      </c>
      <c r="C54" s="82">
        <f>C55</f>
        <v>0</v>
      </c>
      <c r="D54" s="82">
        <f>D55</f>
        <v>3010</v>
      </c>
      <c r="E54" s="82">
        <v>0</v>
      </c>
      <c r="F54" s="82">
        <v>0</v>
      </c>
      <c r="G54" s="82">
        <v>0</v>
      </c>
    </row>
    <row r="55" spans="1:7" x14ac:dyDescent="0.25">
      <c r="A55" s="89" t="s">
        <v>105</v>
      </c>
      <c r="B55" s="89" t="s">
        <v>12</v>
      </c>
      <c r="C55" s="80">
        <f>C56</f>
        <v>0</v>
      </c>
      <c r="D55" s="80">
        <v>3010</v>
      </c>
      <c r="E55" s="80">
        <v>0</v>
      </c>
      <c r="F55" s="80">
        <v>0</v>
      </c>
      <c r="G55" s="80">
        <v>0</v>
      </c>
    </row>
    <row r="56" spans="1:7" x14ac:dyDescent="0.25">
      <c r="A56" s="89" t="s">
        <v>106</v>
      </c>
      <c r="B56" s="89" t="s">
        <v>30</v>
      </c>
      <c r="C56" s="80">
        <v>0</v>
      </c>
      <c r="D56" s="80">
        <v>3010</v>
      </c>
      <c r="E56" s="80">
        <v>0</v>
      </c>
      <c r="F56" s="80">
        <v>0</v>
      </c>
      <c r="G56" s="80">
        <v>0</v>
      </c>
    </row>
    <row r="57" spans="1:7" x14ac:dyDescent="0.25">
      <c r="A57" s="88" t="s">
        <v>102</v>
      </c>
      <c r="B57" s="88" t="s">
        <v>103</v>
      </c>
      <c r="C57" s="82">
        <f>C58+C61</f>
        <v>44704</v>
      </c>
      <c r="D57" s="82">
        <f>D58+D61</f>
        <v>24500</v>
      </c>
      <c r="E57" s="82">
        <v>5500</v>
      </c>
      <c r="F57" s="82">
        <v>5500</v>
      </c>
      <c r="G57" s="82">
        <v>5500</v>
      </c>
    </row>
    <row r="58" spans="1:7" x14ac:dyDescent="0.25">
      <c r="A58" s="89" t="s">
        <v>94</v>
      </c>
      <c r="B58" s="89" t="s">
        <v>10</v>
      </c>
      <c r="C58" s="80">
        <f>C59+C60</f>
        <v>30112</v>
      </c>
      <c r="D58" s="80">
        <v>0</v>
      </c>
      <c r="E58" s="80">
        <v>0</v>
      </c>
      <c r="F58" s="80">
        <v>0</v>
      </c>
      <c r="G58" s="80">
        <v>0</v>
      </c>
    </row>
    <row r="59" spans="1:7" x14ac:dyDescent="0.25">
      <c r="A59" s="89">
        <v>32</v>
      </c>
      <c r="B59" s="89" t="s">
        <v>22</v>
      </c>
      <c r="C59" s="80">
        <v>30112</v>
      </c>
      <c r="D59" s="80">
        <v>0</v>
      </c>
      <c r="E59" s="80">
        <v>0</v>
      </c>
      <c r="F59" s="80">
        <v>0</v>
      </c>
      <c r="G59" s="80">
        <v>0</v>
      </c>
    </row>
    <row r="60" spans="1:7" x14ac:dyDescent="0.25">
      <c r="A60" s="89">
        <v>34</v>
      </c>
      <c r="B60" s="89" t="s">
        <v>70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</row>
    <row r="61" spans="1:7" x14ac:dyDescent="0.25">
      <c r="A61" s="89" t="s">
        <v>105</v>
      </c>
      <c r="B61" s="89" t="s">
        <v>12</v>
      </c>
      <c r="C61" s="80">
        <f>C62</f>
        <v>14592</v>
      </c>
      <c r="D61" s="80">
        <v>24500</v>
      </c>
      <c r="E61" s="80">
        <v>5500</v>
      </c>
      <c r="F61" s="80">
        <v>5500</v>
      </c>
      <c r="G61" s="80">
        <v>5500</v>
      </c>
    </row>
    <row r="62" spans="1:7" x14ac:dyDescent="0.25">
      <c r="A62" s="89" t="s">
        <v>106</v>
      </c>
      <c r="B62" s="89" t="s">
        <v>30</v>
      </c>
      <c r="C62" s="80">
        <v>14592</v>
      </c>
      <c r="D62" s="80">
        <v>24500</v>
      </c>
      <c r="E62" s="80">
        <v>5500</v>
      </c>
      <c r="F62" s="80">
        <v>5500</v>
      </c>
      <c r="G62" s="80">
        <v>5500</v>
      </c>
    </row>
    <row r="63" spans="1:7" x14ac:dyDescent="0.25">
      <c r="A63" s="87" t="s">
        <v>113</v>
      </c>
      <c r="B63" s="87" t="s">
        <v>114</v>
      </c>
      <c r="C63" s="84">
        <f>C64</f>
        <v>359</v>
      </c>
      <c r="D63" s="84">
        <f>D64</f>
        <v>900</v>
      </c>
      <c r="E63" s="84">
        <v>1000</v>
      </c>
      <c r="F63" s="84">
        <v>1000</v>
      </c>
      <c r="G63" s="84">
        <v>1000</v>
      </c>
    </row>
    <row r="64" spans="1:7" x14ac:dyDescent="0.25">
      <c r="A64" s="88" t="s">
        <v>115</v>
      </c>
      <c r="B64" s="88" t="s">
        <v>116</v>
      </c>
      <c r="C64" s="82">
        <f>C65</f>
        <v>359</v>
      </c>
      <c r="D64" s="82">
        <f>D65</f>
        <v>900</v>
      </c>
      <c r="E64" s="82">
        <v>1000</v>
      </c>
      <c r="F64" s="82">
        <v>1000</v>
      </c>
      <c r="G64" s="82">
        <v>1000</v>
      </c>
    </row>
    <row r="65" spans="1:7" x14ac:dyDescent="0.25">
      <c r="A65" s="89" t="s">
        <v>94</v>
      </c>
      <c r="B65" s="89" t="s">
        <v>10</v>
      </c>
      <c r="C65" s="80">
        <v>359</v>
      </c>
      <c r="D65" s="80">
        <v>900</v>
      </c>
      <c r="E65" s="80">
        <v>1000</v>
      </c>
      <c r="F65" s="80">
        <v>1000</v>
      </c>
      <c r="G65" s="80">
        <v>1000</v>
      </c>
    </row>
    <row r="66" spans="1:7" x14ac:dyDescent="0.25">
      <c r="A66" s="89" t="s">
        <v>95</v>
      </c>
      <c r="B66" s="89" t="s">
        <v>22</v>
      </c>
      <c r="C66" s="80">
        <v>360</v>
      </c>
      <c r="D66" s="80">
        <v>900</v>
      </c>
      <c r="E66" s="80">
        <v>1000</v>
      </c>
      <c r="F66" s="80">
        <v>1000</v>
      </c>
      <c r="G66" s="80">
        <v>1000</v>
      </c>
    </row>
    <row r="67" spans="1:7" x14ac:dyDescent="0.25">
      <c r="A67" s="87" t="s">
        <v>117</v>
      </c>
      <c r="B67" s="87" t="s">
        <v>118</v>
      </c>
      <c r="C67" s="84">
        <f>C68</f>
        <v>0</v>
      </c>
      <c r="D67" s="84">
        <f>D68</f>
        <v>0</v>
      </c>
      <c r="E67" s="84">
        <v>0</v>
      </c>
      <c r="F67" s="84">
        <v>0</v>
      </c>
      <c r="G67" s="84">
        <v>0</v>
      </c>
    </row>
    <row r="68" spans="1:7" x14ac:dyDescent="0.25">
      <c r="A68" s="88" t="s">
        <v>107</v>
      </c>
      <c r="B68" s="88" t="s">
        <v>108</v>
      </c>
      <c r="C68" s="82">
        <f>C69</f>
        <v>0</v>
      </c>
      <c r="D68" s="82">
        <f>D69</f>
        <v>0</v>
      </c>
      <c r="E68" s="82">
        <v>0</v>
      </c>
      <c r="F68" s="82">
        <v>0</v>
      </c>
      <c r="G68" s="82">
        <v>0</v>
      </c>
    </row>
    <row r="69" spans="1:7" x14ac:dyDescent="0.25">
      <c r="A69" s="89" t="s">
        <v>94</v>
      </c>
      <c r="B69" s="89" t="s">
        <v>10</v>
      </c>
      <c r="C69" s="80">
        <f>C70</f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9" t="s">
        <v>101</v>
      </c>
      <c r="B70" s="89" t="s">
        <v>71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57" fitToHeight="0" orientation="landscape" r:id="rId1"/>
  <ignoredErrors>
    <ignoredError sqref="A53:A57 A35:A40 A10:A29 A42:A48 A63:A70 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2024-11-08T09:06:48Z</cp:lastPrinted>
  <dcterms:created xsi:type="dcterms:W3CDTF">2022-08-12T12:51:27Z</dcterms:created>
  <dcterms:modified xsi:type="dcterms:W3CDTF">2025-01-16T09:36:52Z</dcterms:modified>
</cp:coreProperties>
</file>